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shirm\Desktop\גיבוי 150322\משרד החינוך\העצמה רוחנית\"/>
    </mc:Choice>
  </mc:AlternateContent>
  <xr:revisionPtr revIDLastSave="0" documentId="13_ncr:1_{3633E2F7-D502-48EF-99E8-4FCA709F67A6}" xr6:coauthVersionLast="47" xr6:coauthVersionMax="47" xr10:uidLastSave="{00000000-0000-0000-0000-000000000000}"/>
  <bookViews>
    <workbookView xWindow="-19320" yWindow="-2730" windowWidth="19440" windowHeight="15000" tabRatio="805" xr2:uid="{00000000-000D-0000-FFFF-FFFF00000000}"/>
  </bookViews>
  <sheets>
    <sheet name="מחוון" sheetId="22" r:id="rId1"/>
    <sheet name="קריטריונים" sheetId="16" r:id="rId2"/>
    <sheet name="סיכום הצעות" sheetId="2" r:id="rId3"/>
  </sheets>
  <definedNames>
    <definedName name="_xlnm.Print_Area" localSheetId="0">מחוון!$A$1:$L$39</definedName>
    <definedName name="_xlnm.Print_Area" localSheetId="2">'סיכום הצעות'!$A$1:$L$30</definedName>
    <definedName name="_xlnm.Print_Area" localSheetId="1">קריטריונים!$A$1:$M$25</definedName>
    <definedName name="_xlnm.Print_Titles" localSheetId="0">מחוון!$1:$3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8" i="22" l="1"/>
  <c r="L4" i="22"/>
  <c r="C2" i="16"/>
  <c r="C24" i="2"/>
  <c r="C23" i="2"/>
  <c r="H12" i="22"/>
  <c r="L29" i="22"/>
  <c r="H27" i="22"/>
  <c r="H26" i="22"/>
  <c r="H16" i="22"/>
  <c r="L15" i="22"/>
  <c r="H15" i="22"/>
  <c r="H8" i="22"/>
  <c r="H18" i="22"/>
  <c r="H4" i="22"/>
  <c r="E5" i="22"/>
  <c r="E9" i="22"/>
  <c r="E19" i="22"/>
  <c r="M3" i="22"/>
  <c r="H14" i="22"/>
  <c r="H22" i="22"/>
  <c r="I22" i="22"/>
  <c r="H7" i="2"/>
  <c r="L1" i="2"/>
  <c r="I20" i="2"/>
  <c r="M1" i="16"/>
  <c r="D7" i="16"/>
  <c r="D9" i="16"/>
  <c r="D13" i="16"/>
  <c r="D15" i="16"/>
  <c r="C25" i="2" l="1"/>
</calcChain>
</file>

<file path=xl/sharedStrings.xml><?xml version="1.0" encoding="utf-8"?>
<sst xmlns="http://schemas.openxmlformats.org/spreadsheetml/2006/main" count="200" uniqueCount="125">
  <si>
    <t>דף:</t>
  </si>
  <si>
    <t>מתוך:</t>
  </si>
  <si>
    <t>פרוט הנושא</t>
  </si>
  <si>
    <t>משקל</t>
  </si>
  <si>
    <t>יחסי</t>
  </si>
  <si>
    <t>הצעה:</t>
  </si>
  <si>
    <t>ערך</t>
  </si>
  <si>
    <t>ציון</t>
  </si>
  <si>
    <t>הערות</t>
  </si>
  <si>
    <t>ציון משוקלל לנושא</t>
  </si>
  <si>
    <t>מספר</t>
  </si>
  <si>
    <t>שם המציע</t>
  </si>
  <si>
    <t>הקריטריון</t>
  </si>
  <si>
    <t>משקל יחסי =&gt;</t>
  </si>
  <si>
    <t>ציון מוחלט =&gt;</t>
  </si>
  <si>
    <t>ציון יחסי  =&gt;&gt;</t>
  </si>
  <si>
    <t>סה"כ</t>
  </si>
  <si>
    <t>הערכה כוללת</t>
  </si>
  <si>
    <t>משרד החינוך</t>
  </si>
  <si>
    <r>
      <t xml:space="preserve">ציון </t>
    </r>
    <r>
      <rPr>
        <sz val="9"/>
        <rFont val="Arial"/>
        <family val="2"/>
        <charset val="177"/>
      </rPr>
      <t>1-10</t>
    </r>
  </si>
  <si>
    <t>מכרז מס':</t>
  </si>
  <si>
    <t>קוד מכרז:</t>
  </si>
  <si>
    <t>תאריך עדכון:</t>
  </si>
  <si>
    <t>סה"כ הצעת המחיר ללא מע"מ</t>
  </si>
  <si>
    <t>סה"כ הצעת המחיר כולל מע"מ</t>
  </si>
  <si>
    <t>המשרד</t>
  </si>
  <si>
    <t>ציון מעבר מציון כולל של סעיפי האיכות לציון המחיר</t>
  </si>
  <si>
    <t>התאמה של נסיון המציע לפעילות הנדרשת במכרז</t>
  </si>
  <si>
    <t>היחידה</t>
  </si>
  <si>
    <t xml:space="preserve">משרד החינוך </t>
  </si>
  <si>
    <t>סה"כ משקל סעיפי איכות:</t>
  </si>
  <si>
    <t>משקל מחיר:</t>
  </si>
  <si>
    <t>משקל סעיפי האיכות</t>
  </si>
  <si>
    <t>משקל  מחיר</t>
  </si>
  <si>
    <t>חוות דעת</t>
  </si>
  <si>
    <t>ניסיון של מנהל הפרויקט</t>
  </si>
  <si>
    <t>הכשרה של מנהל הפרויקט</t>
  </si>
  <si>
    <t>חוות דעת על מנהל הפרויקט</t>
  </si>
  <si>
    <t xml:space="preserve">ציון מינימום נדרש בכל אחד מסעיפי האיכות בפני עצמו הינו </t>
  </si>
  <si>
    <t>חוות דעת על המציע</t>
  </si>
  <si>
    <t>צוות המציע</t>
  </si>
  <si>
    <t>נסיון הגוף המציע</t>
  </si>
  <si>
    <t>מנהל הפרויקט</t>
  </si>
  <si>
    <t>ציון סעיפי האיכות</t>
  </si>
  <si>
    <t>מחיר משוקלל</t>
  </si>
  <si>
    <t>ציון המחיר</t>
  </si>
  <si>
    <t>ציון כולל</t>
  </si>
  <si>
    <t>דירוג יחסי</t>
  </si>
  <si>
    <t>מס' מציע: ______________________</t>
  </si>
  <si>
    <t>סעיף ראשי</t>
  </si>
  <si>
    <t>סעיף משנה</t>
  </si>
  <si>
    <t>מרכיב ציון</t>
  </si>
  <si>
    <t>היקף שהוצג</t>
  </si>
  <si>
    <t>ציון משוקלל לסעיף</t>
  </si>
  <si>
    <t>היקף מינימום</t>
  </si>
  <si>
    <t>היקף מקסימום</t>
  </si>
  <si>
    <t>ציון 1 - 10</t>
  </si>
  <si>
    <t>שם וחתימה</t>
  </si>
  <si>
    <t>ההיקף הנדרש</t>
  </si>
  <si>
    <t>מנהל הפרוייקט</t>
  </si>
  <si>
    <t>הכשרה</t>
  </si>
  <si>
    <t>התאמת הניסיון המוצג לנדרש במכרז</t>
  </si>
  <si>
    <t>עפ"י היקפים מינימליים נדרשים</t>
  </si>
  <si>
    <t>עפ"י המחוון</t>
  </si>
  <si>
    <t>חוות דעת על מנהל הפרויקט עפ"י חוות דעת שנלקחה מאנשי הקשר כפי שמפורט בטופס בדיקת ההצעות</t>
  </si>
  <si>
    <t>פסול</t>
  </si>
  <si>
    <t>יחידת חישוב</t>
  </si>
  <si>
    <t>כמות</t>
  </si>
  <si>
    <t>יחידת ספירה</t>
  </si>
  <si>
    <t>נסיון המציע</t>
  </si>
  <si>
    <t>הצעת המחיר</t>
  </si>
  <si>
    <t>הערה : בכל הקשור לתנאי סף - אם פסול באחד הפרטים ההצעה תפסל על הסף ולא ייערך שיקלול של המרכיבים האחרים</t>
  </si>
  <si>
    <t>מינ'</t>
  </si>
  <si>
    <t>מקס'</t>
  </si>
  <si>
    <t>הפרש</t>
  </si>
  <si>
    <t>חוות דעת מס' 1</t>
  </si>
  <si>
    <t>חוות דעת מס' 2</t>
  </si>
  <si>
    <t>ציון סופי משוקלל</t>
  </si>
  <si>
    <t>התאמה הניסיון לנדרש</t>
  </si>
  <si>
    <t>(*) אם ההצעה היא מטעם מציע שזכה בעבר במכרז של המשרד או שלמשרד היכרות אחרת עמו או מידע לגביו, ילקח בחשבון, כאחד מהשיקולים המכריעים, אופן ביצוע התחייבויות המציע, לרבות עמידה בלוח זמנים ואיכות העבודות ורמת השירות.</t>
  </si>
  <si>
    <r>
      <t xml:space="preserve">חוות דעת שנלקחה מאנשי הקשר כפי שמפורט בטופס בדיקת ההצעות </t>
    </r>
    <r>
      <rPr>
        <b/>
        <sz val="11"/>
        <rFont val="Arial"/>
        <family val="2"/>
      </rPr>
      <t>(*)</t>
    </r>
  </si>
  <si>
    <t xml:space="preserve">מינהל החינוך הממלכתי דתי </t>
  </si>
  <si>
    <t xml:space="preserve">מתודולגיה לביצוע הפעילות </t>
  </si>
  <si>
    <t xml:space="preserve">מתודולגיה לביצוע הפעילות התואמת את יעדי החמ"ד </t>
  </si>
  <si>
    <t>מפגש</t>
  </si>
  <si>
    <t>מפגש פעילות אחד עם הורים</t>
  </si>
  <si>
    <r>
      <t xml:space="preserve">שנות ניסיון בביצוע הפעילות
</t>
    </r>
    <r>
      <rPr>
        <b/>
        <sz val="11"/>
        <color indexed="10"/>
        <rFont val="Arial"/>
        <family val="2"/>
      </rPr>
      <t/>
    </r>
  </si>
  <si>
    <t>פחות מ- 2 שנים</t>
  </si>
  <si>
    <t>2 שנים</t>
  </si>
  <si>
    <t>6 שנים ומעלה</t>
  </si>
  <si>
    <t>3-5 שנים</t>
  </si>
  <si>
    <t>לכל שנה +0.75</t>
  </si>
  <si>
    <t>שנות ניסיון בניהול פרוייקטים בתחום החינוך לבני נוער בחמ"ד או בניהול מוסד חינוך בחמ"ד</t>
  </si>
  <si>
    <t>3-4 שנים</t>
  </si>
  <si>
    <t>5 שנים ומעלה</t>
  </si>
  <si>
    <t>לכל שנה +1.00</t>
  </si>
  <si>
    <t>פחות מתואר ראשון</t>
  </si>
  <si>
    <t>תואר ראשון</t>
  </si>
  <si>
    <t>תואר שני</t>
  </si>
  <si>
    <t>תואר שלישי</t>
  </si>
  <si>
    <t xml:space="preserve"> מתודולגיה לביצוע הפעילות התואמת את יעדי החמ"ד </t>
  </si>
  <si>
    <t>פיתוח וטיפוח זהות ציונית דתית</t>
  </si>
  <si>
    <t>חומרי למידה מתאימים ופעילות ברוח חדשנית  ורלוונטית</t>
  </si>
  <si>
    <t>מסייעת לקידום אקלים חינוכי מיטבי בקהילת בית הספר</t>
  </si>
  <si>
    <t>התיחסות לשלושה מעגלים- בין אדם לאלוקיו, בין אדם לעצמו, בין אדם לעמו.</t>
  </si>
  <si>
    <t>הנושא: הפעלת תוכנית להעצמה רוחנית במוסדות החינוך שבפיקוח החינוך הממלכתי דתי : מסלול 2-מוסדות בחינוך יסודי (כיתות א'-ו' או א'-ח' בהתאם לסוג בית ספר)</t>
  </si>
  <si>
    <t>הנושא:הפעלת תוכנית להעצמה רוחנית במוסדות החינוך שבפיקוח החינוך הממלכתי דתי : מסלול 2-מוסדות בחינוך יסודי (כיתות א'-ו' או א'-ח' בהתאם לסוג בית ספר)</t>
  </si>
  <si>
    <t>ניסיון בביצוע הדרכה חינוכית פדגוגית לתלמידים במוסדות בחינוך היסודי בחמ"ד</t>
  </si>
  <si>
    <t>מוסדות בחינוך היסודי בחמ"ד</t>
  </si>
  <si>
    <t>פחות מ- 25 מוסדות חינוך</t>
  </si>
  <si>
    <t>25 מוסדות</t>
  </si>
  <si>
    <t>26-49 מוסדות</t>
  </si>
  <si>
    <t>50 מוסדות ומעלה</t>
  </si>
  <si>
    <t>לכל מוסד חינוכי +0.12</t>
  </si>
  <si>
    <t>הדרכה חינוכית פדגוגית לתלמידים בהיקף כולל של לפחות 80 שעות הדרכה למוסד חינוכי במהלך שנת לימודים</t>
  </si>
  <si>
    <t>פחות מ-80 שעות הדרכה למוסד חינוכי</t>
  </si>
  <si>
    <t>80 שעות הדרכה ומעלה למוסד חינוכי</t>
  </si>
  <si>
    <t>שעת פעילות חניכה עם תלמידים</t>
  </si>
  <si>
    <t>שעה</t>
  </si>
  <si>
    <t>מפגש פעילות חווייתית אחד עם תלמידים</t>
  </si>
  <si>
    <t>מפגש פעילות אחד עם צוות בית הספר</t>
  </si>
  <si>
    <t>מפגש פעילות אחד עם צוות הנהלת בית הספר</t>
  </si>
  <si>
    <t>מתודולגיה לביצוע הפעילות</t>
  </si>
  <si>
    <t>00/00.2022</t>
  </si>
  <si>
    <t>שעת מפגש עם כלל המנהלים בתוכנית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</si>
</sst>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name val="Arial"/>
      <charset val="177"/>
    </font>
    <font>
      <sz val="10"/>
      <name val="Arial"/>
      <family val="2"/>
    </font>
    <font>
      <sz val="9"/>
      <name val="Arial"/>
      <family val="2"/>
      <charset val="177"/>
    </font>
    <font>
      <sz val="8"/>
      <name val="Arial"/>
      <family val="2"/>
      <charset val="177"/>
    </font>
    <font>
      <b/>
      <sz val="10"/>
      <name val="Arial"/>
      <family val="2"/>
      <charset val="177"/>
    </font>
    <font>
      <b/>
      <sz val="11"/>
      <name val="Arial"/>
      <family val="2"/>
      <charset val="177"/>
    </font>
    <font>
      <b/>
      <sz val="9"/>
      <name val="Arial"/>
      <family val="2"/>
      <charset val="177"/>
    </font>
    <font>
      <sz val="11"/>
      <name val="Arial"/>
      <family val="2"/>
      <charset val="177"/>
    </font>
    <font>
      <sz val="10"/>
      <name val="Arial"/>
      <family val="2"/>
      <charset val="177"/>
    </font>
    <font>
      <b/>
      <sz val="14"/>
      <name val="David"/>
      <family val="2"/>
      <charset val="177"/>
    </font>
    <font>
      <b/>
      <sz val="12"/>
      <name val="David"/>
      <family val="2"/>
      <charset val="177"/>
    </font>
    <font>
      <sz val="11"/>
      <name val="David"/>
      <family val="2"/>
      <charset val="177"/>
    </font>
    <font>
      <sz val="10"/>
      <name val="David"/>
      <family val="2"/>
      <charset val="177"/>
    </font>
    <font>
      <sz val="9"/>
      <name val="David"/>
      <family val="2"/>
      <charset val="177"/>
    </font>
    <font>
      <b/>
      <sz val="9"/>
      <name val="David"/>
      <family val="2"/>
      <charset val="177"/>
    </font>
    <font>
      <sz val="72"/>
      <name val="David"/>
      <family val="2"/>
      <charset val="177"/>
    </font>
    <font>
      <b/>
      <sz val="10"/>
      <name val="David"/>
      <family val="2"/>
      <charset val="177"/>
    </font>
    <font>
      <b/>
      <sz val="11"/>
      <name val="David"/>
      <family val="2"/>
      <charset val="177"/>
    </font>
    <font>
      <b/>
      <sz val="8"/>
      <name val="Arial"/>
      <family val="2"/>
      <charset val="177"/>
    </font>
    <font>
      <sz val="9"/>
      <name val="Arial"/>
      <family val="2"/>
    </font>
    <font>
      <b/>
      <sz val="10"/>
      <name val="Arial"/>
      <family val="2"/>
    </font>
    <font>
      <b/>
      <u/>
      <sz val="12"/>
      <name val="Arial"/>
      <family val="2"/>
    </font>
    <font>
      <b/>
      <sz val="12"/>
      <name val="Arial"/>
      <family val="2"/>
    </font>
    <font>
      <b/>
      <sz val="9"/>
      <name val="Arial"/>
      <family val="2"/>
    </font>
    <font>
      <b/>
      <i/>
      <sz val="10"/>
      <name val="Arial"/>
      <family val="2"/>
    </font>
    <font>
      <sz val="8"/>
      <name val="Arial"/>
      <family val="2"/>
    </font>
    <font>
      <b/>
      <sz val="13"/>
      <name val="Arial"/>
      <family val="2"/>
    </font>
    <font>
      <b/>
      <sz val="11"/>
      <name val="Arial"/>
      <family val="2"/>
    </font>
    <font>
      <sz val="11"/>
      <name val="Arial"/>
      <family val="2"/>
    </font>
    <font>
      <b/>
      <sz val="11"/>
      <color indexed="10"/>
      <name val="Arial"/>
      <family val="2"/>
    </font>
    <font>
      <sz val="10"/>
      <name val="Arial"/>
      <family val="2"/>
    </font>
    <font>
      <b/>
      <sz val="9"/>
      <name val="David"/>
      <family val="2"/>
      <charset val="177"/>
    </font>
    <font>
      <sz val="9"/>
      <name val="David"/>
      <family val="2"/>
      <charset val="177"/>
    </font>
    <font>
      <b/>
      <i/>
      <sz val="11"/>
      <name val="David"/>
      <family val="2"/>
      <charset val="177"/>
    </font>
    <font>
      <b/>
      <sz val="14"/>
      <name val="David"/>
      <family val="2"/>
    </font>
    <font>
      <sz val="11"/>
      <name val="Arial"/>
      <family val="2"/>
      <scheme val="minor"/>
    </font>
  </fonts>
  <fills count="3">
    <fill>
      <patternFill patternType="none"/>
    </fill>
    <fill>
      <patternFill patternType="gray125"/>
    </fill>
    <fill>
      <patternFill patternType="solid">
        <fgColor indexed="42"/>
        <bgColor indexed="64"/>
      </patternFill>
    </fill>
  </fills>
  <borders count="119">
    <border>
      <left/>
      <right/>
      <top/>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style="double">
        <color indexed="64"/>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right style="double">
        <color indexed="64"/>
      </right>
      <top/>
      <bottom/>
      <diagonal/>
    </border>
    <border>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thin">
        <color indexed="64"/>
      </right>
      <top style="double">
        <color indexed="64"/>
      </top>
      <bottom style="double">
        <color indexed="64"/>
      </bottom>
      <diagonal/>
    </border>
    <border>
      <left/>
      <right/>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bottom style="thin">
        <color indexed="64"/>
      </bottom>
      <diagonal/>
    </border>
    <border>
      <left/>
      <right style="double">
        <color indexed="64"/>
      </right>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bottom/>
      <diagonal/>
    </border>
    <border>
      <left style="thin">
        <color indexed="64"/>
      </left>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top style="medium">
        <color indexed="64"/>
      </top>
      <bottom style="double">
        <color indexed="64"/>
      </bottom>
      <diagonal/>
    </border>
    <border>
      <left style="double">
        <color indexed="64"/>
      </left>
      <right style="double">
        <color indexed="64"/>
      </right>
      <top style="medium">
        <color indexed="64"/>
      </top>
      <bottom style="double">
        <color indexed="64"/>
      </bottom>
      <diagonal/>
    </border>
    <border>
      <left/>
      <right style="double">
        <color indexed="64"/>
      </right>
      <top style="medium">
        <color indexed="64"/>
      </top>
      <bottom style="double">
        <color indexed="64"/>
      </bottom>
      <diagonal/>
    </border>
    <border>
      <left/>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double">
        <color indexed="64"/>
      </left>
      <right/>
      <top style="medium">
        <color indexed="64"/>
      </top>
      <bottom style="double">
        <color indexed="64"/>
      </bottom>
      <diagonal/>
    </border>
    <border>
      <left style="double">
        <color indexed="64"/>
      </left>
      <right style="double">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double">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diagonalUp="1" diagonalDown="1">
      <left style="thin">
        <color indexed="64"/>
      </left>
      <right style="medium">
        <color indexed="64"/>
      </right>
      <top style="medium">
        <color indexed="64"/>
      </top>
      <bottom/>
      <diagonal style="dotted">
        <color indexed="64"/>
      </diagonal>
    </border>
    <border>
      <left style="thin">
        <color indexed="64"/>
      </left>
      <right style="thin">
        <color indexed="64"/>
      </right>
      <top style="medium">
        <color indexed="64"/>
      </top>
      <bottom/>
      <diagonal/>
    </border>
    <border diagonalUp="1" diagonalDown="1">
      <left style="thin">
        <color indexed="64"/>
      </left>
      <right style="thin">
        <color indexed="64"/>
      </right>
      <top style="medium">
        <color indexed="64"/>
      </top>
      <bottom/>
      <diagonal style="dotted">
        <color indexed="64"/>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diagonalUp="1" diagonalDown="1">
      <left style="thin">
        <color indexed="64"/>
      </left>
      <right style="medium">
        <color indexed="64"/>
      </right>
      <top/>
      <bottom/>
      <diagonal style="dotted">
        <color indexed="64"/>
      </diagonal>
    </border>
    <border diagonalUp="1" diagonalDown="1">
      <left style="thin">
        <color indexed="64"/>
      </left>
      <right style="medium">
        <color indexed="64"/>
      </right>
      <top/>
      <bottom style="medium">
        <color indexed="64"/>
      </bottom>
      <diagonal style="dotted">
        <color indexed="64"/>
      </diagonal>
    </border>
    <border diagonalUp="1" diagonalDown="1">
      <left style="thin">
        <color indexed="64"/>
      </left>
      <right style="thin">
        <color indexed="64"/>
      </right>
      <top/>
      <bottom/>
      <diagonal style="dotted">
        <color indexed="64"/>
      </diagonal>
    </border>
    <border diagonalUp="1" diagonalDown="1">
      <left style="thin">
        <color indexed="64"/>
      </left>
      <right style="thin">
        <color indexed="64"/>
      </right>
      <top/>
      <bottom style="medium">
        <color indexed="64"/>
      </bottom>
      <diagonal style="dotted">
        <color indexed="64"/>
      </diagonal>
    </border>
    <border diagonalUp="1" diagonalDown="1">
      <left style="thin">
        <color indexed="64"/>
      </left>
      <right style="thin">
        <color indexed="64"/>
      </right>
      <top style="medium">
        <color indexed="64"/>
      </top>
      <bottom/>
      <diagonal style="hair">
        <color indexed="64"/>
      </diagonal>
    </border>
    <border diagonalUp="1" diagonalDown="1">
      <left style="thin">
        <color indexed="64"/>
      </left>
      <right style="thin">
        <color indexed="64"/>
      </right>
      <top/>
      <bottom/>
      <diagonal style="hair">
        <color indexed="64"/>
      </diagonal>
    </border>
    <border diagonalUp="1" diagonalDown="1">
      <left style="thin">
        <color indexed="64"/>
      </left>
      <right style="thin">
        <color indexed="64"/>
      </right>
      <top/>
      <bottom style="medium">
        <color indexed="64"/>
      </bottom>
      <diagonal style="hair">
        <color indexed="64"/>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diagonalDown="1">
      <left style="thin">
        <color indexed="64"/>
      </left>
      <right style="medium">
        <color indexed="64"/>
      </right>
      <top style="medium">
        <color indexed="64"/>
      </top>
      <bottom/>
      <diagonal style="hair">
        <color indexed="64"/>
      </diagonal>
    </border>
    <border diagonalUp="1" diagonalDown="1">
      <left style="thin">
        <color indexed="64"/>
      </left>
      <right style="medium">
        <color indexed="64"/>
      </right>
      <top/>
      <bottom style="medium">
        <color indexed="64"/>
      </bottom>
      <diagonal style="hair">
        <color indexed="64"/>
      </diagonal>
    </border>
    <border>
      <left/>
      <right/>
      <top style="thin">
        <color indexed="64"/>
      </top>
      <bottom/>
      <diagonal/>
    </border>
    <border diagonalUp="1" diagonalDown="1">
      <left style="thin">
        <color indexed="64"/>
      </left>
      <right style="medium">
        <color indexed="64"/>
      </right>
      <top/>
      <bottom/>
      <diagonal style="hair">
        <color indexed="64"/>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double">
        <color indexed="64"/>
      </right>
      <top style="double">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double">
        <color indexed="64"/>
      </right>
      <top style="thin">
        <color indexed="64"/>
      </top>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double">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thin">
        <color indexed="64"/>
      </right>
      <top style="double">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0" fontId="30" fillId="0" borderId="0"/>
    <xf numFmtId="9" fontId="1" fillId="0" borderId="0" applyFont="0" applyFill="0" applyBorder="0" applyAlignment="0" applyProtection="0"/>
  </cellStyleXfs>
  <cellXfs count="332">
    <xf numFmtId="0" fontId="0" fillId="0" borderId="0" xfId="0"/>
    <xf numFmtId="9" fontId="6" fillId="0" borderId="1" xfId="0" applyNumberFormat="1" applyFont="1" applyBorder="1" applyAlignment="1">
      <alignment horizontal="center" vertical="center"/>
    </xf>
    <xf numFmtId="9" fontId="6" fillId="0" borderId="2" xfId="0" applyNumberFormat="1" applyFont="1" applyBorder="1" applyAlignment="1">
      <alignment horizontal="center" vertical="center"/>
    </xf>
    <xf numFmtId="9" fontId="6" fillId="0" borderId="3" xfId="0" applyNumberFormat="1" applyFont="1" applyBorder="1" applyAlignment="1">
      <alignment horizontal="center" vertical="center"/>
    </xf>
    <xf numFmtId="0" fontId="3" fillId="0" borderId="1" xfId="0" applyFont="1" applyBorder="1" applyAlignment="1">
      <alignment horizontal="center" vertical="center"/>
    </xf>
    <xf numFmtId="9" fontId="5" fillId="0" borderId="4" xfId="0" applyNumberFormat="1" applyFont="1" applyBorder="1" applyAlignment="1">
      <alignment horizontal="centerContinuous" vertical="center"/>
    </xf>
    <xf numFmtId="0" fontId="10" fillId="0" borderId="5" xfId="0" applyFont="1" applyBorder="1" applyAlignment="1">
      <alignment horizontal="centerContinuous" vertical="center" readingOrder="2"/>
    </xf>
    <xf numFmtId="0" fontId="9" fillId="0" borderId="6" xfId="0" applyFont="1" applyBorder="1" applyAlignment="1">
      <alignment horizontal="center" vertical="center" readingOrder="2"/>
    </xf>
    <xf numFmtId="0" fontId="12" fillId="0" borderId="0" xfId="0" applyFont="1" applyAlignment="1">
      <alignment readingOrder="2"/>
    </xf>
    <xf numFmtId="0" fontId="10" fillId="0" borderId="1" xfId="0" applyFont="1" applyBorder="1" applyAlignment="1">
      <alignment horizontal="center" vertical="center" readingOrder="2"/>
    </xf>
    <xf numFmtId="0" fontId="12" fillId="0" borderId="0" xfId="0" applyFont="1" applyAlignment="1">
      <alignment horizontal="center" readingOrder="2"/>
    </xf>
    <xf numFmtId="0" fontId="12" fillId="0" borderId="0" xfId="0" applyFont="1"/>
    <xf numFmtId="0" fontId="11" fillId="0" borderId="7" xfId="0" applyFont="1" applyBorder="1" applyAlignment="1">
      <alignment horizontal="centerContinuous" vertical="center"/>
    </xf>
    <xf numFmtId="0" fontId="11" fillId="0" borderId="0" xfId="0" applyFont="1" applyAlignment="1">
      <alignment horizontal="centerContinuous" vertical="center"/>
    </xf>
    <xf numFmtId="0" fontId="11" fillId="0" borderId="8" xfId="0" applyFont="1" applyBorder="1" applyAlignment="1">
      <alignment horizontal="centerContinuous" vertical="center"/>
    </xf>
    <xf numFmtId="0" fontId="11" fillId="0" borderId="0" xfId="0" applyFont="1"/>
    <xf numFmtId="0" fontId="11" fillId="0" borderId="9" xfId="0" applyFont="1" applyBorder="1" applyAlignment="1">
      <alignment horizontal="center" vertical="center"/>
    </xf>
    <xf numFmtId="0" fontId="12" fillId="0" borderId="10" xfId="0" applyFont="1" applyBorder="1"/>
    <xf numFmtId="0" fontId="12" fillId="0" borderId="11" xfId="0" applyFont="1" applyBorder="1"/>
    <xf numFmtId="0" fontId="12" fillId="0" borderId="12" xfId="0" applyFont="1" applyBorder="1"/>
    <xf numFmtId="0" fontId="12" fillId="0" borderId="5" xfId="0" applyFont="1" applyBorder="1"/>
    <xf numFmtId="0" fontId="12" fillId="0" borderId="6" xfId="0" applyFont="1" applyBorder="1"/>
    <xf numFmtId="0" fontId="12" fillId="0" borderId="4" xfId="0" applyFont="1" applyBorder="1"/>
    <xf numFmtId="0" fontId="12" fillId="0" borderId="7" xfId="0" applyFont="1" applyBorder="1"/>
    <xf numFmtId="9" fontId="16" fillId="0" borderId="0" xfId="0" applyNumberFormat="1" applyFont="1" applyAlignment="1">
      <alignment horizontal="center"/>
    </xf>
    <xf numFmtId="0" fontId="12" fillId="0" borderId="13" xfId="0" applyFont="1" applyBorder="1"/>
    <xf numFmtId="0" fontId="12" fillId="0" borderId="1" xfId="0" applyFont="1" applyBorder="1"/>
    <xf numFmtId="0" fontId="12" fillId="0" borderId="14" xfId="0" applyFont="1" applyBorder="1"/>
    <xf numFmtId="0" fontId="8" fillId="0" borderId="11" xfId="0" applyFont="1" applyBorder="1" applyAlignment="1">
      <alignment horizontal="center"/>
    </xf>
    <xf numFmtId="0" fontId="8" fillId="0" borderId="15" xfId="0" applyFont="1" applyBorder="1" applyAlignment="1">
      <alignment horizontal="center"/>
    </xf>
    <xf numFmtId="0" fontId="8" fillId="0" borderId="16" xfId="0" applyFont="1" applyBorder="1" applyAlignment="1">
      <alignment horizontal="center"/>
    </xf>
    <xf numFmtId="0" fontId="8" fillId="0" borderId="12" xfId="0" applyFont="1" applyBorder="1"/>
    <xf numFmtId="0" fontId="8" fillId="0" borderId="17" xfId="0" applyFont="1" applyBorder="1"/>
    <xf numFmtId="0" fontId="17" fillId="0" borderId="18" xfId="0" applyFont="1" applyBorder="1" applyAlignment="1">
      <alignment horizontal="center" vertical="center" readingOrder="2"/>
    </xf>
    <xf numFmtId="0" fontId="17" fillId="0" borderId="5" xfId="0" applyFont="1" applyBorder="1" applyAlignment="1">
      <alignment vertical="center"/>
    </xf>
    <xf numFmtId="0" fontId="5" fillId="0" borderId="4" xfId="0" applyFont="1" applyBorder="1" applyAlignment="1">
      <alignment vertical="center"/>
    </xf>
    <xf numFmtId="0" fontId="14" fillId="0" borderId="6" xfId="0" applyFont="1" applyBorder="1" applyAlignment="1">
      <alignment vertical="center"/>
    </xf>
    <xf numFmtId="0" fontId="18" fillId="0" borderId="4" xfId="0" applyFont="1" applyBorder="1" applyAlignment="1">
      <alignment vertical="center"/>
    </xf>
    <xf numFmtId="0" fontId="17" fillId="0" borderId="13" xfId="0" applyFont="1" applyBorder="1" applyAlignment="1">
      <alignment vertical="center"/>
    </xf>
    <xf numFmtId="0" fontId="5" fillId="0" borderId="14" xfId="0" applyFont="1" applyBorder="1" applyAlignment="1">
      <alignment vertical="center"/>
    </xf>
    <xf numFmtId="0" fontId="14" fillId="0" borderId="13" xfId="0" applyFont="1" applyBorder="1" applyAlignment="1">
      <alignment vertical="center"/>
    </xf>
    <xf numFmtId="22" fontId="4" fillId="0" borderId="14" xfId="0" applyNumberFormat="1" applyFont="1" applyBorder="1" applyAlignment="1">
      <alignment horizontal="center" vertical="center"/>
    </xf>
    <xf numFmtId="0" fontId="17" fillId="0" borderId="13" xfId="0" applyFont="1" applyBorder="1" applyAlignment="1">
      <alignment horizontal="center" vertical="center" readingOrder="2"/>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16" fillId="0" borderId="9" xfId="0" applyFont="1" applyBorder="1" applyAlignment="1">
      <alignment horizontal="center" vertical="center" readingOrder="2"/>
    </xf>
    <xf numFmtId="3" fontId="8" fillId="0" borderId="19" xfId="0" applyNumberFormat="1" applyFont="1" applyBorder="1" applyAlignment="1">
      <alignment horizontal="center"/>
    </xf>
    <xf numFmtId="0" fontId="10" fillId="0" borderId="0" xfId="0" applyFont="1"/>
    <xf numFmtId="0" fontId="17" fillId="0" borderId="0" xfId="0" applyFont="1" applyAlignment="1">
      <alignment horizontal="center" vertical="center"/>
    </xf>
    <xf numFmtId="9" fontId="17" fillId="0" borderId="0" xfId="0" applyNumberFormat="1" applyFont="1" applyAlignment="1">
      <alignment horizontal="center" vertical="center"/>
    </xf>
    <xf numFmtId="0" fontId="17" fillId="0" borderId="0" xfId="0" applyFont="1" applyAlignment="1">
      <alignment horizontal="right" vertical="center"/>
    </xf>
    <xf numFmtId="0" fontId="17" fillId="0" borderId="0" xfId="0" applyFont="1" applyAlignment="1">
      <alignment horizontal="right" vertical="center" wrapText="1"/>
    </xf>
    <xf numFmtId="0" fontId="11" fillId="0" borderId="4" xfId="0" applyFont="1" applyBorder="1" applyAlignment="1">
      <alignment horizontal="center" vertical="center" wrapText="1" readingOrder="2"/>
    </xf>
    <xf numFmtId="0" fontId="11" fillId="0" borderId="20" xfId="0" applyFont="1" applyBorder="1" applyAlignment="1">
      <alignment horizontal="center" vertical="center" wrapText="1" readingOrder="2"/>
    </xf>
    <xf numFmtId="0" fontId="12" fillId="0" borderId="0" xfId="0" applyFont="1" applyAlignment="1">
      <alignment horizontal="center" vertical="center" wrapText="1" readingOrder="2"/>
    </xf>
    <xf numFmtId="0" fontId="11" fillId="0" borderId="14" xfId="0" applyFont="1" applyBorder="1" applyAlignment="1">
      <alignment horizontal="center" vertical="center" wrapText="1" readingOrder="2"/>
    </xf>
    <xf numFmtId="0" fontId="11" fillId="0" borderId="1" xfId="0" applyFont="1" applyBorder="1" applyAlignment="1">
      <alignment horizontal="center" vertical="center" wrapText="1" readingOrder="2"/>
    </xf>
    <xf numFmtId="0" fontId="11" fillId="0" borderId="21" xfId="0" applyFont="1" applyBorder="1" applyAlignment="1">
      <alignment horizontal="center" vertical="center" wrapText="1" readingOrder="2"/>
    </xf>
    <xf numFmtId="0" fontId="15" fillId="0" borderId="0" xfId="0" applyFont="1" applyAlignment="1">
      <alignment horizontal="center" vertical="center" wrapText="1" readingOrder="2"/>
    </xf>
    <xf numFmtId="0" fontId="13" fillId="0" borderId="22" xfId="0" applyFont="1" applyBorder="1" applyAlignment="1">
      <alignment horizontal="center" vertical="center" wrapText="1" readingOrder="2"/>
    </xf>
    <xf numFmtId="9" fontId="2" fillId="0" borderId="23" xfId="0" applyNumberFormat="1" applyFont="1" applyBorder="1" applyAlignment="1">
      <alignment horizontal="center" vertical="center" wrapText="1" readingOrder="2"/>
    </xf>
    <xf numFmtId="0" fontId="12" fillId="0" borderId="24" xfId="0" applyFont="1" applyBorder="1" applyAlignment="1">
      <alignment horizontal="center" vertical="center" wrapText="1" readingOrder="2"/>
    </xf>
    <xf numFmtId="9" fontId="2" fillId="0" borderId="25" xfId="0" applyNumberFormat="1" applyFont="1" applyBorder="1" applyAlignment="1">
      <alignment horizontal="center" vertical="center" wrapText="1" readingOrder="2"/>
    </xf>
    <xf numFmtId="0" fontId="14" fillId="0" borderId="25" xfId="0" applyFont="1" applyBorder="1" applyAlignment="1">
      <alignment horizontal="center" vertical="center" wrapText="1" readingOrder="2"/>
    </xf>
    <xf numFmtId="0" fontId="14" fillId="0" borderId="6" xfId="0" applyFont="1" applyBorder="1" applyAlignment="1">
      <alignment horizontal="left" vertical="center"/>
    </xf>
    <xf numFmtId="0" fontId="14" fillId="0" borderId="1" xfId="0" applyFont="1" applyBorder="1" applyAlignment="1">
      <alignment horizontal="left" vertical="center"/>
    </xf>
    <xf numFmtId="4" fontId="19" fillId="0" borderId="20" xfId="0" applyNumberFormat="1" applyFont="1" applyBorder="1" applyAlignment="1">
      <alignment horizontal="center" vertical="center" wrapText="1" readingOrder="2"/>
    </xf>
    <xf numFmtId="4" fontId="19" fillId="0" borderId="26" xfId="0" applyNumberFormat="1" applyFont="1" applyBorder="1" applyAlignment="1">
      <alignment horizontal="center" vertical="center" wrapText="1" readingOrder="2"/>
    </xf>
    <xf numFmtId="4" fontId="19" fillId="0" borderId="27" xfId="0" applyNumberFormat="1" applyFont="1" applyBorder="1" applyAlignment="1">
      <alignment horizontal="center" vertical="center" wrapText="1" readingOrder="2"/>
    </xf>
    <xf numFmtId="4" fontId="19" fillId="0" borderId="0" xfId="0" applyNumberFormat="1" applyFont="1" applyAlignment="1">
      <alignment horizontal="center" vertical="center" wrapText="1" readingOrder="2"/>
    </xf>
    <xf numFmtId="4" fontId="19" fillId="0" borderId="28" xfId="0" applyNumberFormat="1" applyFont="1" applyBorder="1" applyAlignment="1">
      <alignment horizontal="center" vertical="center" wrapText="1" readingOrder="2"/>
    </xf>
    <xf numFmtId="3" fontId="23" fillId="0" borderId="25" xfId="0" applyNumberFormat="1" applyFont="1" applyBorder="1" applyAlignment="1">
      <alignment horizontal="center" vertical="center" wrapText="1" readingOrder="2"/>
    </xf>
    <xf numFmtId="4" fontId="23" fillId="0" borderId="20" xfId="0" applyNumberFormat="1" applyFont="1" applyBorder="1" applyAlignment="1">
      <alignment horizontal="center" vertical="center" wrapText="1" readingOrder="2"/>
    </xf>
    <xf numFmtId="4" fontId="23" fillId="0" borderId="27" xfId="0" applyNumberFormat="1" applyFont="1" applyBorder="1" applyAlignment="1">
      <alignment horizontal="center" vertical="center" wrapText="1" readingOrder="2"/>
    </xf>
    <xf numFmtId="4" fontId="23" fillId="0" borderId="28" xfId="0" applyNumberFormat="1" applyFont="1" applyBorder="1" applyAlignment="1">
      <alignment horizontal="center" vertical="center" wrapText="1" readingOrder="2"/>
    </xf>
    <xf numFmtId="0" fontId="0" fillId="0" borderId="0" xfId="0" applyAlignment="1">
      <alignment horizontal="center" vertical="center"/>
    </xf>
    <xf numFmtId="0" fontId="5" fillId="0" borderId="23" xfId="0" applyFont="1" applyBorder="1" applyAlignment="1">
      <alignment horizontal="center" vertical="center" wrapText="1" readingOrder="2"/>
    </xf>
    <xf numFmtId="0" fontId="12" fillId="0" borderId="29" xfId="0" applyFont="1" applyBorder="1" applyAlignment="1">
      <alignment horizontal="center" vertical="center" wrapText="1" readingOrder="2"/>
    </xf>
    <xf numFmtId="9" fontId="2" fillId="0" borderId="10" xfId="0" applyNumberFormat="1" applyFont="1" applyBorder="1" applyAlignment="1">
      <alignment horizontal="center" vertical="center" wrapText="1" readingOrder="2"/>
    </xf>
    <xf numFmtId="4" fontId="19" fillId="0" borderId="30" xfId="0" applyNumberFormat="1" applyFont="1" applyBorder="1" applyAlignment="1">
      <alignment horizontal="center" vertical="center" wrapText="1" readingOrder="2"/>
    </xf>
    <xf numFmtId="0" fontId="12" fillId="0" borderId="31" xfId="0" applyFont="1" applyBorder="1" applyAlignment="1">
      <alignment horizontal="center" vertical="center" wrapText="1" readingOrder="2"/>
    </xf>
    <xf numFmtId="9" fontId="19" fillId="0" borderId="10" xfId="0" applyNumberFormat="1" applyFont="1" applyBorder="1" applyAlignment="1">
      <alignment horizontal="center" vertical="center" wrapText="1" readingOrder="2"/>
    </xf>
    <xf numFmtId="0" fontId="12" fillId="0" borderId="32" xfId="0" applyFont="1" applyBorder="1" applyAlignment="1">
      <alignment horizontal="center" vertical="center" wrapText="1" readingOrder="2"/>
    </xf>
    <xf numFmtId="4" fontId="19" fillId="0" borderId="33" xfId="0" applyNumberFormat="1" applyFont="1" applyBorder="1" applyAlignment="1">
      <alignment horizontal="center" vertical="center" wrapText="1" readingOrder="2"/>
    </xf>
    <xf numFmtId="4" fontId="19" fillId="0" borderId="34" xfId="0" applyNumberFormat="1" applyFont="1" applyBorder="1" applyAlignment="1">
      <alignment horizontal="center" vertical="center" wrapText="1" readingOrder="2"/>
    </xf>
    <xf numFmtId="0" fontId="14" fillId="0" borderId="35" xfId="0" applyFont="1" applyBorder="1" applyAlignment="1">
      <alignment horizontal="center" vertical="center" wrapText="1" readingOrder="2"/>
    </xf>
    <xf numFmtId="3" fontId="23" fillId="0" borderId="35" xfId="0" applyNumberFormat="1" applyFont="1" applyBorder="1" applyAlignment="1">
      <alignment horizontal="center" vertical="center" wrapText="1" readingOrder="2"/>
    </xf>
    <xf numFmtId="4" fontId="23" fillId="0" borderId="34" xfId="0" applyNumberFormat="1" applyFont="1" applyBorder="1" applyAlignment="1">
      <alignment horizontal="center" vertical="center" wrapText="1" readingOrder="2"/>
    </xf>
    <xf numFmtId="4" fontId="23" fillId="0" borderId="33" xfId="0" applyNumberFormat="1" applyFont="1" applyBorder="1" applyAlignment="1">
      <alignment horizontal="center" vertical="center" wrapText="1" readingOrder="2"/>
    </xf>
    <xf numFmtId="0" fontId="17" fillId="2" borderId="36" xfId="0" applyFont="1" applyFill="1" applyBorder="1" applyAlignment="1">
      <alignment horizontal="center" vertical="center" wrapText="1" readingOrder="2"/>
    </xf>
    <xf numFmtId="0" fontId="14" fillId="2" borderId="37" xfId="0" applyFont="1" applyFill="1" applyBorder="1" applyAlignment="1">
      <alignment horizontal="center" vertical="center" wrapText="1" readingOrder="2"/>
    </xf>
    <xf numFmtId="9" fontId="6" fillId="2" borderId="38" xfId="0" applyNumberFormat="1" applyFont="1" applyFill="1" applyBorder="1" applyAlignment="1">
      <alignment horizontal="center" vertical="center" wrapText="1" readingOrder="2"/>
    </xf>
    <xf numFmtId="4" fontId="23" fillId="2" borderId="39" xfId="0" applyNumberFormat="1" applyFont="1" applyFill="1" applyBorder="1" applyAlignment="1">
      <alignment horizontal="center" vertical="center" wrapText="1" readingOrder="2"/>
    </xf>
    <xf numFmtId="4" fontId="23" fillId="2" borderId="40" xfId="0" applyNumberFormat="1" applyFont="1" applyFill="1" applyBorder="1" applyAlignment="1">
      <alignment horizontal="center" vertical="center" wrapText="1" readingOrder="2"/>
    </xf>
    <xf numFmtId="0" fontId="14" fillId="2" borderId="38" xfId="0" applyFont="1" applyFill="1" applyBorder="1" applyAlignment="1">
      <alignment horizontal="center" vertical="center" wrapText="1" readingOrder="2"/>
    </xf>
    <xf numFmtId="3" fontId="6" fillId="2" borderId="38" xfId="0" applyNumberFormat="1" applyFont="1" applyFill="1" applyBorder="1" applyAlignment="1">
      <alignment horizontal="center" vertical="center" wrapText="1" readingOrder="2"/>
    </xf>
    <xf numFmtId="3" fontId="6" fillId="2" borderId="39" xfId="0" applyNumberFormat="1" applyFont="1" applyFill="1" applyBorder="1" applyAlignment="1">
      <alignment horizontal="center" vertical="center" wrapText="1" readingOrder="2"/>
    </xf>
    <xf numFmtId="4" fontId="23" fillId="2" borderId="41" xfId="0" applyNumberFormat="1" applyFont="1" applyFill="1" applyBorder="1" applyAlignment="1">
      <alignment horizontal="center" vertical="center" wrapText="1" readingOrder="2"/>
    </xf>
    <xf numFmtId="2" fontId="12" fillId="0" borderId="42" xfId="0" applyNumberFormat="1" applyFont="1" applyBorder="1" applyAlignment="1">
      <alignment horizontal="center" vertical="center" wrapText="1"/>
    </xf>
    <xf numFmtId="2" fontId="8" fillId="0" borderId="0" xfId="0" applyNumberFormat="1" applyFont="1" applyAlignment="1">
      <alignment horizontal="center" vertical="center" wrapText="1"/>
    </xf>
    <xf numFmtId="2" fontId="8" fillId="0" borderId="43" xfId="0" applyNumberFormat="1" applyFont="1" applyBorder="1" applyAlignment="1">
      <alignment horizontal="center" vertical="center" wrapText="1"/>
    </xf>
    <xf numFmtId="2" fontId="8" fillId="0" borderId="31" xfId="0" applyNumberFormat="1" applyFont="1" applyBorder="1" applyAlignment="1">
      <alignment horizontal="center" vertical="center" wrapText="1"/>
    </xf>
    <xf numFmtId="0" fontId="12" fillId="0" borderId="0" xfId="0" applyFont="1" applyAlignment="1">
      <alignment horizontal="center" vertical="center" wrapText="1"/>
    </xf>
    <xf numFmtId="0" fontId="12" fillId="0" borderId="22" xfId="0" applyFont="1" applyBorder="1" applyAlignment="1">
      <alignment horizontal="center" vertical="center" wrapText="1"/>
    </xf>
    <xf numFmtId="2" fontId="8" fillId="0" borderId="20" xfId="0" applyNumberFormat="1" applyFont="1" applyBorder="1" applyAlignment="1">
      <alignment horizontal="center" vertical="center" wrapText="1"/>
    </xf>
    <xf numFmtId="2" fontId="8" fillId="0" borderId="44" xfId="0" applyNumberFormat="1" applyFont="1" applyBorder="1" applyAlignment="1">
      <alignment horizontal="center" vertical="center" wrapText="1"/>
    </xf>
    <xf numFmtId="0" fontId="12" fillId="0" borderId="42" xfId="0" applyFont="1" applyBorder="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center" vertical="center"/>
    </xf>
    <xf numFmtId="2" fontId="13" fillId="0" borderId="45" xfId="0" applyNumberFormat="1" applyFont="1" applyBorder="1" applyAlignment="1">
      <alignment horizontal="center" vertical="center" wrapText="1" readingOrder="2"/>
    </xf>
    <xf numFmtId="1" fontId="13" fillId="0" borderId="46" xfId="0" applyNumberFormat="1" applyFont="1" applyBorder="1" applyAlignment="1">
      <alignment horizontal="center" vertical="center" wrapText="1" readingOrder="2"/>
    </xf>
    <xf numFmtId="1" fontId="13" fillId="0" borderId="45" xfId="0" applyNumberFormat="1" applyFont="1" applyBorder="1" applyAlignment="1">
      <alignment horizontal="center" vertical="center" wrapText="1" readingOrder="2"/>
    </xf>
    <xf numFmtId="3" fontId="0" fillId="0" borderId="0" xfId="0" applyNumberFormat="1"/>
    <xf numFmtId="0" fontId="14" fillId="0" borderId="6" xfId="0" applyFont="1" applyBorder="1" applyAlignment="1">
      <alignment horizontal="right" vertical="center"/>
    </xf>
    <xf numFmtId="0" fontId="14" fillId="0" borderId="1" xfId="0" applyFont="1" applyBorder="1" applyAlignment="1">
      <alignment horizontal="right" vertical="center"/>
    </xf>
    <xf numFmtId="0" fontId="0" fillId="0" borderId="0" xfId="0" applyAlignment="1">
      <alignment horizontal="center"/>
    </xf>
    <xf numFmtId="0" fontId="27" fillId="0" borderId="47"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49" xfId="0" applyFont="1" applyBorder="1" applyAlignment="1">
      <alignment horizontal="center" vertical="center" wrapText="1"/>
    </xf>
    <xf numFmtId="0" fontId="27" fillId="0" borderId="50" xfId="0" applyFont="1" applyBorder="1" applyAlignment="1">
      <alignment horizontal="center" vertical="center" wrapText="1"/>
    </xf>
    <xf numFmtId="0" fontId="28" fillId="0" borderId="51" xfId="0" applyFont="1" applyBorder="1" applyAlignment="1">
      <alignment horizontal="center" vertical="center" wrapText="1" readingOrder="2"/>
    </xf>
    <xf numFmtId="0" fontId="28" fillId="0" borderId="52" xfId="0" applyFont="1" applyBorder="1" applyAlignment="1">
      <alignment horizontal="center" vertical="center" wrapText="1"/>
    </xf>
    <xf numFmtId="0" fontId="0" fillId="0" borderId="0" xfId="0" applyAlignment="1">
      <alignment vertical="center"/>
    </xf>
    <xf numFmtId="0" fontId="28" fillId="0" borderId="53" xfId="0" applyFont="1" applyBorder="1" applyAlignment="1">
      <alignment horizontal="center" vertical="center" wrapText="1" readingOrder="2"/>
    </xf>
    <xf numFmtId="0" fontId="28" fillId="0" borderId="54" xfId="0" applyFont="1" applyBorder="1" applyAlignment="1">
      <alignment horizontal="center" vertical="center" wrapText="1"/>
    </xf>
    <xf numFmtId="0" fontId="28" fillId="0" borderId="54" xfId="0" quotePrefix="1" applyFont="1" applyBorder="1" applyAlignment="1">
      <alignment horizontal="center" vertical="center" wrapText="1"/>
    </xf>
    <xf numFmtId="0" fontId="28" fillId="0" borderId="55" xfId="0" applyFont="1" applyBorder="1" applyAlignment="1">
      <alignment horizontal="center" vertical="center" wrapText="1" readingOrder="2"/>
    </xf>
    <xf numFmtId="0" fontId="28" fillId="0" borderId="56" xfId="0" applyFont="1" applyBorder="1" applyAlignment="1">
      <alignment horizontal="center" vertical="center" wrapText="1"/>
    </xf>
    <xf numFmtId="17" fontId="28" fillId="0" borderId="53" xfId="0" applyNumberFormat="1" applyFont="1" applyBorder="1" applyAlignment="1">
      <alignment horizontal="center" vertical="center" wrapText="1" readingOrder="2"/>
    </xf>
    <xf numFmtId="0" fontId="28" fillId="0" borderId="57" xfId="0" applyFont="1" applyBorder="1" applyAlignment="1">
      <alignment horizontal="center" vertical="center" wrapText="1" readingOrder="2"/>
    </xf>
    <xf numFmtId="0" fontId="0" fillId="0" borderId="0" xfId="0" applyAlignment="1">
      <alignment horizontal="center" readingOrder="2"/>
    </xf>
    <xf numFmtId="0" fontId="0" fillId="0" borderId="20" xfId="0" applyBorder="1"/>
    <xf numFmtId="0" fontId="26" fillId="0" borderId="0" xfId="0" applyFont="1"/>
    <xf numFmtId="9" fontId="27" fillId="0" borderId="0" xfId="0" applyNumberFormat="1" applyFont="1"/>
    <xf numFmtId="0" fontId="27" fillId="0" borderId="0" xfId="0" applyFont="1"/>
    <xf numFmtId="0" fontId="28" fillId="0" borderId="0" xfId="0" applyFont="1"/>
    <xf numFmtId="0" fontId="28" fillId="0" borderId="0" xfId="0" applyFont="1" applyAlignment="1">
      <alignment horizontal="center" vertical="center"/>
    </xf>
    <xf numFmtId="0" fontId="28" fillId="0" borderId="59"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60" xfId="0" applyFont="1" applyBorder="1" applyAlignment="1">
      <alignment horizontal="center" vertical="center" wrapText="1"/>
    </xf>
    <xf numFmtId="3" fontId="26" fillId="0" borderId="0" xfId="0" applyNumberFormat="1" applyFont="1"/>
    <xf numFmtId="3" fontId="27" fillId="0" borderId="50" xfId="0" applyNumberFormat="1" applyFont="1" applyBorder="1" applyAlignment="1">
      <alignment horizontal="center" vertical="center" wrapText="1"/>
    </xf>
    <xf numFmtId="3" fontId="0" fillId="0" borderId="0" xfId="0" applyNumberFormat="1" applyAlignment="1">
      <alignment horizontal="center" vertical="center"/>
    </xf>
    <xf numFmtId="0" fontId="31" fillId="0" borderId="23" xfId="0" applyFont="1" applyBorder="1" applyAlignment="1">
      <alignment horizontal="center" vertical="center" wrapText="1" readingOrder="2"/>
    </xf>
    <xf numFmtId="0" fontId="31" fillId="0" borderId="10" xfId="0" applyFont="1" applyBorder="1" applyAlignment="1">
      <alignment horizontal="center" vertical="center" wrapText="1" readingOrder="2"/>
    </xf>
    <xf numFmtId="0" fontId="31" fillId="0" borderId="25" xfId="0" applyFont="1" applyBorder="1" applyAlignment="1">
      <alignment horizontal="center" vertical="center" wrapText="1" readingOrder="2"/>
    </xf>
    <xf numFmtId="0" fontId="32" fillId="0" borderId="22" xfId="0" applyFont="1" applyBorder="1" applyAlignment="1">
      <alignment horizontal="center" vertical="center" wrapText="1" readingOrder="2"/>
    </xf>
    <xf numFmtId="0" fontId="28" fillId="0" borderId="61" xfId="0" applyFont="1" applyBorder="1" applyAlignment="1">
      <alignment horizontal="center" vertical="center" wrapText="1"/>
    </xf>
    <xf numFmtId="3" fontId="28" fillId="0" borderId="44" xfId="0" applyNumberFormat="1" applyFont="1" applyBorder="1" applyAlignment="1">
      <alignment horizontal="center" vertical="center" wrapText="1" readingOrder="2"/>
    </xf>
    <xf numFmtId="4" fontId="28" fillId="0" borderId="44" xfId="0" applyNumberFormat="1" applyFont="1" applyBorder="1" applyAlignment="1">
      <alignment horizontal="center" vertical="center" wrapText="1" readingOrder="2"/>
    </xf>
    <xf numFmtId="0" fontId="12" fillId="0" borderId="34" xfId="0" applyFont="1" applyBorder="1" applyAlignment="1">
      <alignment horizontal="center" vertical="center" wrapText="1" readingOrder="2"/>
    </xf>
    <xf numFmtId="0" fontId="12" fillId="0" borderId="27" xfId="0" applyFont="1" applyBorder="1" applyAlignment="1">
      <alignment horizontal="center" vertical="center" wrapText="1" readingOrder="2"/>
    </xf>
    <xf numFmtId="0" fontId="17" fillId="2" borderId="40" xfId="0" applyFont="1" applyFill="1" applyBorder="1" applyAlignment="1">
      <alignment horizontal="center" vertical="center" wrapText="1" readingOrder="2"/>
    </xf>
    <xf numFmtId="0" fontId="30" fillId="0" borderId="62" xfId="0" applyFont="1" applyBorder="1" applyAlignment="1">
      <alignment horizontal="center" vertical="center"/>
    </xf>
    <xf numFmtId="0" fontId="0" fillId="0" borderId="62" xfId="0" applyBorder="1" applyAlignment="1">
      <alignment horizontal="center" vertical="center"/>
    </xf>
    <xf numFmtId="9" fontId="28" fillId="0" borderId="63" xfId="2" applyFont="1" applyFill="1" applyBorder="1" applyAlignment="1">
      <alignment horizontal="center" vertical="center" wrapText="1"/>
    </xf>
    <xf numFmtId="3" fontId="28" fillId="0" borderId="62" xfId="0" applyNumberFormat="1" applyFont="1" applyBorder="1" applyAlignment="1">
      <alignment horizontal="center" vertical="center" wrapText="1" readingOrder="2"/>
    </xf>
    <xf numFmtId="0" fontId="30" fillId="0" borderId="65" xfId="0" applyFont="1" applyBorder="1" applyAlignment="1">
      <alignment horizontal="center" vertical="center"/>
    </xf>
    <xf numFmtId="0" fontId="27" fillId="0" borderId="66" xfId="0" applyFont="1" applyBorder="1" applyAlignment="1">
      <alignment horizontal="center" vertical="center" wrapText="1"/>
    </xf>
    <xf numFmtId="9" fontId="28" fillId="0" borderId="51" xfId="2" applyFont="1" applyFill="1" applyBorder="1" applyAlignment="1">
      <alignment horizontal="center" vertical="center" wrapText="1"/>
    </xf>
    <xf numFmtId="3" fontId="28" fillId="0" borderId="67" xfId="0" applyNumberFormat="1" applyFont="1" applyBorder="1" applyAlignment="1">
      <alignment horizontal="center" vertical="center" wrapText="1" readingOrder="2"/>
    </xf>
    <xf numFmtId="4" fontId="28" fillId="0" borderId="67" xfId="0" applyNumberFormat="1" applyFont="1" applyBorder="1" applyAlignment="1">
      <alignment horizontal="center" vertical="center" wrapText="1" readingOrder="2"/>
    </xf>
    <xf numFmtId="0" fontId="28" fillId="0" borderId="69" xfId="0" applyFont="1" applyBorder="1" applyAlignment="1">
      <alignment horizontal="center" vertical="center" wrapText="1"/>
    </xf>
    <xf numFmtId="3" fontId="28" fillId="0" borderId="70" xfId="0" applyNumberFormat="1" applyFont="1" applyBorder="1" applyAlignment="1">
      <alignment horizontal="center" vertical="center" wrapText="1" readingOrder="2"/>
    </xf>
    <xf numFmtId="3" fontId="28" fillId="0" borderId="71" xfId="0" applyNumberFormat="1" applyFont="1" applyBorder="1" applyAlignment="1">
      <alignment horizontal="center" vertical="center" wrapText="1" readingOrder="2"/>
    </xf>
    <xf numFmtId="3" fontId="28" fillId="0" borderId="72" xfId="0" applyNumberFormat="1" applyFont="1" applyBorder="1" applyAlignment="1">
      <alignment horizontal="center" vertical="center" wrapText="1" readingOrder="2"/>
    </xf>
    <xf numFmtId="4" fontId="28" fillId="0" borderId="71" xfId="0" applyNumberFormat="1" applyFont="1" applyBorder="1" applyAlignment="1">
      <alignment horizontal="center" vertical="center" wrapText="1" readingOrder="2"/>
    </xf>
    <xf numFmtId="4" fontId="21" fillId="0" borderId="71" xfId="0" applyNumberFormat="1" applyFont="1" applyBorder="1" applyAlignment="1">
      <alignment horizontal="center" vertical="center" wrapText="1"/>
    </xf>
    <xf numFmtId="9" fontId="28" fillId="0" borderId="74" xfId="2" applyFont="1" applyBorder="1" applyAlignment="1">
      <alignment horizontal="center" vertical="center" wrapText="1"/>
    </xf>
    <xf numFmtId="3" fontId="28" fillId="0" borderId="67" xfId="0" applyNumberFormat="1" applyFont="1" applyBorder="1" applyAlignment="1">
      <alignment vertical="center" wrapText="1" readingOrder="2"/>
    </xf>
    <xf numFmtId="2" fontId="28" fillId="0" borderId="67" xfId="0" applyNumberFormat="1" applyFont="1" applyBorder="1" applyAlignment="1">
      <alignment vertical="center" wrapText="1" readingOrder="2"/>
    </xf>
    <xf numFmtId="2" fontId="28" fillId="0" borderId="62" xfId="0" applyNumberFormat="1" applyFont="1" applyBorder="1" applyAlignment="1">
      <alignment vertical="center" wrapText="1" readingOrder="2"/>
    </xf>
    <xf numFmtId="2" fontId="28" fillId="0" borderId="75" xfId="0" applyNumberFormat="1" applyFont="1" applyBorder="1" applyAlignment="1">
      <alignment vertical="center" wrapText="1" readingOrder="2"/>
    </xf>
    <xf numFmtId="9" fontId="28" fillId="0" borderId="51" xfId="2" applyFont="1" applyBorder="1" applyAlignment="1">
      <alignment horizontal="center" vertical="center" wrapText="1"/>
    </xf>
    <xf numFmtId="9" fontId="28" fillId="0" borderId="53" xfId="2" applyFont="1" applyBorder="1" applyAlignment="1">
      <alignment horizontal="center" vertical="center" wrapText="1"/>
    </xf>
    <xf numFmtId="9" fontId="28" fillId="0" borderId="55" xfId="2" applyFont="1" applyBorder="1" applyAlignment="1">
      <alignment horizontal="center" vertical="center" wrapText="1"/>
    </xf>
    <xf numFmtId="3" fontId="28" fillId="0" borderId="75" xfId="0" applyNumberFormat="1" applyFont="1" applyBorder="1" applyAlignment="1">
      <alignment horizontal="center" vertical="center" wrapText="1" readingOrder="2"/>
    </xf>
    <xf numFmtId="0" fontId="12" fillId="0" borderId="30" xfId="0" applyFont="1" applyBorder="1" applyAlignment="1">
      <alignment horizontal="center" vertical="center" wrapText="1" readingOrder="2"/>
    </xf>
    <xf numFmtId="1" fontId="13" fillId="0" borderId="42" xfId="0" applyNumberFormat="1" applyFont="1" applyBorder="1" applyAlignment="1">
      <alignment horizontal="center" vertical="center" wrapText="1" readingOrder="2"/>
    </xf>
    <xf numFmtId="3" fontId="23" fillId="0" borderId="10" xfId="0" applyNumberFormat="1" applyFont="1" applyBorder="1" applyAlignment="1">
      <alignment horizontal="center" vertical="center" wrapText="1" readingOrder="2"/>
    </xf>
    <xf numFmtId="9" fontId="0" fillId="0" borderId="73" xfId="0" applyNumberFormat="1" applyBorder="1" applyAlignment="1">
      <alignment horizontal="center" vertical="center"/>
    </xf>
    <xf numFmtId="9" fontId="0" fillId="0" borderId="92" xfId="0" applyNumberFormat="1" applyBorder="1" applyAlignment="1">
      <alignment horizontal="center" vertical="center"/>
    </xf>
    <xf numFmtId="0" fontId="0" fillId="0" borderId="94" xfId="0" applyBorder="1" applyAlignment="1">
      <alignment horizontal="center" vertical="center"/>
    </xf>
    <xf numFmtId="4" fontId="21" fillId="0" borderId="71" xfId="0" applyNumberFormat="1" applyFont="1" applyBorder="1" applyAlignment="1">
      <alignment horizontal="center" vertical="center" readingOrder="2"/>
    </xf>
    <xf numFmtId="4" fontId="21" fillId="0" borderId="43" xfId="0" applyNumberFormat="1" applyFont="1" applyBorder="1" applyAlignment="1">
      <alignment horizontal="center" vertical="center" readingOrder="2"/>
    </xf>
    <xf numFmtId="4" fontId="21" fillId="0" borderId="58" xfId="0" applyNumberFormat="1" applyFont="1" applyBorder="1" applyAlignment="1">
      <alignment horizontal="center" vertical="center" readingOrder="2"/>
    </xf>
    <xf numFmtId="3" fontId="28" fillId="0" borderId="70" xfId="0" applyNumberFormat="1" applyFont="1" applyBorder="1" applyAlignment="1">
      <alignment horizontal="center" vertical="center" wrapText="1" readingOrder="2"/>
    </xf>
    <xf numFmtId="3" fontId="28" fillId="0" borderId="83" xfId="0" applyNumberFormat="1" applyFont="1" applyBorder="1" applyAlignment="1">
      <alignment horizontal="center" vertical="center" wrapText="1" readingOrder="2"/>
    </xf>
    <xf numFmtId="3" fontId="28" fillId="0" borderId="84" xfId="0" applyNumberFormat="1" applyFont="1" applyBorder="1" applyAlignment="1">
      <alignment horizontal="center" vertical="center" wrapText="1" readingOrder="2"/>
    </xf>
    <xf numFmtId="0" fontId="0" fillId="0" borderId="92" xfId="0" applyBorder="1" applyAlignment="1">
      <alignment horizontal="center" vertical="center"/>
    </xf>
    <xf numFmtId="9" fontId="28" fillId="0" borderId="74" xfId="2" applyFont="1" applyBorder="1" applyAlignment="1">
      <alignment horizontal="center" vertical="center" wrapText="1" readingOrder="2"/>
    </xf>
    <xf numFmtId="9" fontId="28" fillId="0" borderId="64" xfId="2" applyFont="1" applyBorder="1" applyAlignment="1">
      <alignment horizontal="center" vertical="center" wrapText="1" readingOrder="2"/>
    </xf>
    <xf numFmtId="9" fontId="28" fillId="0" borderId="68" xfId="2" applyFont="1" applyBorder="1" applyAlignment="1">
      <alignment horizontal="center" vertical="center" wrapText="1" readingOrder="2"/>
    </xf>
    <xf numFmtId="4" fontId="28" fillId="0" borderId="71" xfId="0" applyNumberFormat="1" applyFont="1" applyBorder="1" applyAlignment="1">
      <alignment horizontal="center" vertical="center" wrapText="1" readingOrder="2"/>
    </xf>
    <xf numFmtId="4" fontId="28" fillId="0" borderId="43" xfId="0" applyNumberFormat="1" applyFont="1" applyBorder="1" applyAlignment="1">
      <alignment horizontal="center" vertical="center" wrapText="1" readingOrder="2"/>
    </xf>
    <xf numFmtId="4" fontId="28" fillId="0" borderId="58" xfId="0" applyNumberFormat="1" applyFont="1" applyBorder="1" applyAlignment="1">
      <alignment horizontal="center" vertical="center" wrapText="1" readingOrder="2"/>
    </xf>
    <xf numFmtId="0" fontId="28" fillId="0" borderId="116" xfId="0" applyFont="1" applyBorder="1" applyAlignment="1">
      <alignment horizontal="center" vertical="center" wrapText="1" readingOrder="2"/>
    </xf>
    <xf numFmtId="0" fontId="28" fillId="0" borderId="117" xfId="0" applyFont="1" applyBorder="1" applyAlignment="1">
      <alignment horizontal="center" vertical="center" wrapText="1" readingOrder="2"/>
    </xf>
    <xf numFmtId="0" fontId="28" fillId="0" borderId="93" xfId="0" applyFont="1" applyBorder="1" applyAlignment="1">
      <alignment horizontal="center" vertical="center" wrapText="1" readingOrder="2"/>
    </xf>
    <xf numFmtId="0" fontId="28" fillId="0" borderId="94" xfId="0" applyFont="1" applyBorder="1" applyAlignment="1">
      <alignment horizontal="center" vertical="center" wrapText="1" readingOrder="2"/>
    </xf>
    <xf numFmtId="9" fontId="28" fillId="0" borderId="57" xfId="2" applyFont="1" applyFill="1" applyBorder="1" applyAlignment="1">
      <alignment horizontal="center" vertical="center" wrapText="1"/>
    </xf>
    <xf numFmtId="9" fontId="28" fillId="0" borderId="68" xfId="2" applyFont="1" applyFill="1" applyBorder="1" applyAlignment="1">
      <alignment horizontal="center" vertical="center" wrapText="1"/>
    </xf>
    <xf numFmtId="3" fontId="28" fillId="0" borderId="118" xfId="0" applyNumberFormat="1" applyFont="1" applyBorder="1" applyAlignment="1">
      <alignment horizontal="center" vertical="center" wrapText="1" readingOrder="2"/>
    </xf>
    <xf numFmtId="3" fontId="28" fillId="0" borderId="58" xfId="0" applyNumberFormat="1" applyFont="1" applyBorder="1" applyAlignment="1">
      <alignment horizontal="center" vertical="center" wrapText="1" readingOrder="2"/>
    </xf>
    <xf numFmtId="4" fontId="28" fillId="0" borderId="118" xfId="0" applyNumberFormat="1" applyFont="1" applyBorder="1" applyAlignment="1">
      <alignment horizontal="center" vertical="center" wrapText="1" readingOrder="2"/>
    </xf>
    <xf numFmtId="0" fontId="22" fillId="0" borderId="0" xfId="0" applyFont="1" applyAlignment="1">
      <alignment horizontal="center" wrapText="1"/>
    </xf>
    <xf numFmtId="4" fontId="21" fillId="0" borderId="71" xfId="0" applyNumberFormat="1" applyFont="1" applyBorder="1" applyAlignment="1">
      <alignment horizontal="center" vertical="center"/>
    </xf>
    <xf numFmtId="4" fontId="21" fillId="0" borderId="43" xfId="0" applyNumberFormat="1" applyFont="1" applyBorder="1" applyAlignment="1">
      <alignment horizontal="center" vertical="center"/>
    </xf>
    <xf numFmtId="4" fontId="21" fillId="0" borderId="58" xfId="0" applyNumberFormat="1" applyFont="1" applyBorder="1" applyAlignment="1">
      <alignment horizontal="center" vertical="center"/>
    </xf>
    <xf numFmtId="0" fontId="0" fillId="0" borderId="102" xfId="0" applyBorder="1" applyAlignment="1">
      <alignment horizontal="center" vertical="center"/>
    </xf>
    <xf numFmtId="0" fontId="28" fillId="0" borderId="69" xfId="0" applyFont="1" applyBorder="1" applyAlignment="1">
      <alignment horizontal="center" vertical="center" wrapText="1"/>
    </xf>
    <xf numFmtId="0" fontId="28" fillId="0" borderId="81" xfId="0" applyFont="1" applyBorder="1" applyAlignment="1">
      <alignment horizontal="center" vertical="center" wrapText="1"/>
    </xf>
    <xf numFmtId="0" fontId="28" fillId="0" borderId="82" xfId="0" applyFont="1" applyBorder="1" applyAlignment="1">
      <alignment horizontal="center" vertical="center" wrapText="1"/>
    </xf>
    <xf numFmtId="0" fontId="28" fillId="0" borderId="95" xfId="0" applyFont="1" applyBorder="1" applyAlignment="1">
      <alignment horizontal="center" vertical="center" wrapText="1" readingOrder="2"/>
    </xf>
    <xf numFmtId="0" fontId="28" fillId="0" borderId="96" xfId="0" applyFont="1" applyBorder="1" applyAlignment="1">
      <alignment horizontal="center" vertical="center" wrapText="1" readingOrder="2"/>
    </xf>
    <xf numFmtId="4" fontId="21" fillId="0" borderId="71" xfId="0" applyNumberFormat="1" applyFont="1" applyBorder="1" applyAlignment="1">
      <alignment horizontal="center" vertical="center" wrapText="1"/>
    </xf>
    <xf numFmtId="4" fontId="21" fillId="0" borderId="43" xfId="0" applyNumberFormat="1" applyFont="1" applyBorder="1" applyAlignment="1">
      <alignment horizontal="center" vertical="center" wrapText="1"/>
    </xf>
    <xf numFmtId="4" fontId="21" fillId="0" borderId="58" xfId="0" applyNumberFormat="1" applyFont="1" applyBorder="1" applyAlignment="1">
      <alignment horizontal="center" vertical="center" wrapText="1"/>
    </xf>
    <xf numFmtId="3" fontId="28" fillId="0" borderId="72" xfId="0" applyNumberFormat="1" applyFont="1" applyBorder="1" applyAlignment="1">
      <alignment horizontal="center" vertical="center" wrapText="1" readingOrder="2"/>
    </xf>
    <xf numFmtId="3" fontId="28" fillId="0" borderId="85" xfId="0" applyNumberFormat="1" applyFont="1" applyBorder="1" applyAlignment="1">
      <alignment horizontal="center" vertical="center" wrapText="1" readingOrder="2"/>
    </xf>
    <xf numFmtId="3" fontId="28" fillId="0" borderId="86" xfId="0" applyNumberFormat="1" applyFont="1" applyBorder="1" applyAlignment="1">
      <alignment horizontal="center" vertical="center" wrapText="1" readingOrder="2"/>
    </xf>
    <xf numFmtId="0" fontId="28" fillId="0" borderId="104" xfId="0" applyFont="1" applyBorder="1" applyAlignment="1">
      <alignment horizontal="center" vertical="center" wrapText="1" readingOrder="2"/>
    </xf>
    <xf numFmtId="0" fontId="28" fillId="0" borderId="105" xfId="0" applyFont="1" applyBorder="1" applyAlignment="1">
      <alignment horizontal="center" vertical="center" wrapText="1" readingOrder="2"/>
    </xf>
    <xf numFmtId="0" fontId="26" fillId="0" borderId="0" xfId="0" applyFont="1" applyAlignment="1">
      <alignment horizontal="right"/>
    </xf>
    <xf numFmtId="0" fontId="28" fillId="0" borderId="69" xfId="0" applyFont="1" applyBorder="1" applyAlignment="1">
      <alignment horizontal="center" vertical="center" wrapText="1" readingOrder="2"/>
    </xf>
    <xf numFmtId="0" fontId="28" fillId="0" borderId="81" xfId="0" applyFont="1" applyBorder="1" applyAlignment="1">
      <alignment horizontal="center" vertical="center" wrapText="1" readingOrder="2"/>
    </xf>
    <xf numFmtId="0" fontId="28" fillId="0" borderId="82" xfId="0" applyFont="1" applyBorder="1" applyAlignment="1">
      <alignment horizontal="center" vertical="center" wrapText="1" readingOrder="2"/>
    </xf>
    <xf numFmtId="3" fontId="28" fillId="0" borderId="71" xfId="0" applyNumberFormat="1" applyFont="1" applyBorder="1" applyAlignment="1">
      <alignment horizontal="center" vertical="center" wrapText="1" readingOrder="2"/>
    </xf>
    <xf numFmtId="3" fontId="28" fillId="0" borderId="43" xfId="0" applyNumberFormat="1" applyFont="1" applyBorder="1" applyAlignment="1">
      <alignment horizontal="center" vertical="center" wrapText="1" readingOrder="2"/>
    </xf>
    <xf numFmtId="0" fontId="0" fillId="0" borderId="28" xfId="0" applyBorder="1" applyAlignment="1">
      <alignment horizontal="center"/>
    </xf>
    <xf numFmtId="0" fontId="0" fillId="0" borderId="20" xfId="0" applyBorder="1" applyAlignment="1">
      <alignment horizontal="center"/>
    </xf>
    <xf numFmtId="3" fontId="28" fillId="0" borderId="100" xfId="0" applyNumberFormat="1" applyFont="1" applyBorder="1" applyAlignment="1">
      <alignment horizontal="center" vertical="center"/>
    </xf>
    <xf numFmtId="3" fontId="28" fillId="0" borderId="103" xfId="0" applyNumberFormat="1" applyFont="1" applyBorder="1" applyAlignment="1">
      <alignment horizontal="center" vertical="center"/>
    </xf>
    <xf numFmtId="3" fontId="28" fillId="0" borderId="101" xfId="0" applyNumberFormat="1" applyFont="1" applyBorder="1" applyAlignment="1">
      <alignment horizontal="center" vertical="center"/>
    </xf>
    <xf numFmtId="0" fontId="27" fillId="0" borderId="48" xfId="0" applyFont="1" applyBorder="1" applyAlignment="1">
      <alignment horizontal="center" vertical="center" wrapText="1"/>
    </xf>
    <xf numFmtId="0" fontId="27" fillId="0" borderId="80" xfId="0" applyFont="1" applyBorder="1" applyAlignment="1">
      <alignment horizontal="center" vertical="center" wrapText="1"/>
    </xf>
    <xf numFmtId="9" fontId="28" fillId="0" borderId="74" xfId="2" applyFont="1" applyBorder="1" applyAlignment="1">
      <alignment horizontal="center" vertical="center" wrapText="1"/>
    </xf>
    <xf numFmtId="9" fontId="28" fillId="0" borderId="64" xfId="2" applyFont="1" applyBorder="1" applyAlignment="1">
      <alignment horizontal="center" vertical="center" wrapText="1"/>
    </xf>
    <xf numFmtId="9" fontId="28" fillId="0" borderId="68" xfId="2" applyFont="1" applyBorder="1" applyAlignment="1">
      <alignment horizontal="center" vertical="center" wrapText="1"/>
    </xf>
    <xf numFmtId="3" fontId="28" fillId="0" borderId="97" xfId="0" applyNumberFormat="1" applyFont="1" applyBorder="1" applyAlignment="1">
      <alignment horizontal="center" vertical="center" wrapText="1" readingOrder="2"/>
    </xf>
    <xf numFmtId="3" fontId="28" fillId="0" borderId="98" xfId="0" applyNumberFormat="1" applyFont="1" applyBorder="1" applyAlignment="1">
      <alignment horizontal="center" vertical="center" wrapText="1" readingOrder="2"/>
    </xf>
    <xf numFmtId="3" fontId="28" fillId="0" borderId="99" xfId="0" applyNumberFormat="1" applyFont="1" applyBorder="1" applyAlignment="1">
      <alignment horizontal="center" vertical="center" wrapText="1" readingOrder="2"/>
    </xf>
    <xf numFmtId="3" fontId="28" fillId="0" borderId="87" xfId="0" applyNumberFormat="1" applyFont="1" applyBorder="1" applyAlignment="1">
      <alignment horizontal="center" vertical="center" wrapText="1" readingOrder="2"/>
    </xf>
    <xf numFmtId="3" fontId="28" fillId="0" borderId="89" xfId="0" applyNumberFormat="1" applyFont="1" applyBorder="1" applyAlignment="1">
      <alignment horizontal="center" vertical="center" wrapText="1" readingOrder="2"/>
    </xf>
    <xf numFmtId="3" fontId="28" fillId="0" borderId="100" xfId="0" applyNumberFormat="1" applyFont="1" applyBorder="1" applyAlignment="1">
      <alignment horizontal="center" vertical="center" wrapText="1" readingOrder="2"/>
    </xf>
    <xf numFmtId="3" fontId="28" fillId="0" borderId="101" xfId="0" applyNumberFormat="1" applyFont="1" applyBorder="1" applyAlignment="1">
      <alignment horizontal="center" vertical="center" wrapText="1" readingOrder="2"/>
    </xf>
    <xf numFmtId="3" fontId="28" fillId="0" borderId="71" xfId="0" applyNumberFormat="1" applyFont="1" applyBorder="1" applyAlignment="1">
      <alignment horizontal="center" vertical="center" readingOrder="2"/>
    </xf>
    <xf numFmtId="3" fontId="28" fillId="0" borderId="43" xfId="0" applyNumberFormat="1" applyFont="1" applyBorder="1" applyAlignment="1">
      <alignment horizontal="center" vertical="center" readingOrder="2"/>
    </xf>
    <xf numFmtId="3" fontId="28" fillId="0" borderId="58" xfId="0" applyNumberFormat="1" applyFont="1" applyBorder="1" applyAlignment="1">
      <alignment horizontal="center" vertical="center" readingOrder="2"/>
    </xf>
    <xf numFmtId="0" fontId="35" fillId="0" borderId="76" xfId="0" applyFont="1" applyBorder="1" applyAlignment="1">
      <alignment horizontal="right" vertical="center" wrapText="1" readingOrder="2"/>
    </xf>
    <xf numFmtId="0" fontId="35" fillId="0" borderId="77" xfId="0" applyFont="1" applyBorder="1" applyAlignment="1">
      <alignment horizontal="right" vertical="center" wrapText="1" readingOrder="2"/>
    </xf>
    <xf numFmtId="0" fontId="35" fillId="0" borderId="78" xfId="0" applyFont="1" applyBorder="1" applyAlignment="1">
      <alignment horizontal="right" vertical="center" wrapText="1" readingOrder="2"/>
    </xf>
    <xf numFmtId="0" fontId="35" fillId="0" borderId="79" xfId="0" applyFont="1" applyBorder="1" applyAlignment="1">
      <alignment horizontal="right" vertical="center" wrapText="1" readingOrder="2"/>
    </xf>
    <xf numFmtId="0" fontId="34" fillId="0" borderId="0" xfId="0" applyFont="1" applyAlignment="1">
      <alignment horizontal="right" vertical="top" wrapText="1" readingOrder="2"/>
    </xf>
    <xf numFmtId="0" fontId="28" fillId="0" borderId="48" xfId="0" applyFont="1" applyBorder="1" applyAlignment="1">
      <alignment horizontal="center" vertical="center" wrapText="1" readingOrder="2"/>
    </xf>
    <xf numFmtId="0" fontId="28" fillId="0" borderId="80" xfId="0" applyFont="1" applyBorder="1" applyAlignment="1">
      <alignment horizontal="center" vertical="center" wrapText="1" readingOrder="2"/>
    </xf>
    <xf numFmtId="3" fontId="28" fillId="0" borderId="87" xfId="0" applyNumberFormat="1" applyFont="1" applyBorder="1" applyAlignment="1">
      <alignment horizontal="center" vertical="center"/>
    </xf>
    <xf numFmtId="3" fontId="28" fillId="0" borderId="88" xfId="0" applyNumberFormat="1" applyFont="1" applyBorder="1" applyAlignment="1">
      <alignment horizontal="center" vertical="center"/>
    </xf>
    <xf numFmtId="3" fontId="28" fillId="0" borderId="89" xfId="0" applyNumberFormat="1" applyFont="1" applyBorder="1" applyAlignment="1">
      <alignment horizontal="center" vertical="center"/>
    </xf>
    <xf numFmtId="0" fontId="28" fillId="0" borderId="90" xfId="0" applyFont="1" applyBorder="1" applyAlignment="1">
      <alignment horizontal="center" vertical="center" wrapText="1"/>
    </xf>
    <xf numFmtId="0" fontId="28" fillId="0" borderId="73" xfId="0" applyFont="1" applyBorder="1" applyAlignment="1">
      <alignment horizontal="center" vertical="center" wrapText="1"/>
    </xf>
    <xf numFmtId="0" fontId="28" fillId="0" borderId="91" xfId="0" applyFont="1" applyBorder="1" applyAlignment="1">
      <alignment horizontal="center" vertical="center" wrapText="1"/>
    </xf>
    <xf numFmtId="0" fontId="28" fillId="0" borderId="92" xfId="0" applyFont="1" applyBorder="1" applyAlignment="1">
      <alignment horizontal="center" vertical="center" wrapText="1"/>
    </xf>
    <xf numFmtId="0" fontId="28" fillId="0" borderId="93" xfId="0" applyFont="1" applyBorder="1" applyAlignment="1">
      <alignment horizontal="center" vertical="center" wrapText="1"/>
    </xf>
    <xf numFmtId="0" fontId="28" fillId="0" borderId="94" xfId="0" applyFont="1" applyBorder="1" applyAlignment="1">
      <alignment horizontal="center" vertical="center" wrapText="1"/>
    </xf>
    <xf numFmtId="0" fontId="35" fillId="0" borderId="95" xfId="0" applyFont="1" applyBorder="1" applyAlignment="1">
      <alignment horizontal="right" vertical="center" wrapText="1" readingOrder="2"/>
    </xf>
    <xf numFmtId="0" fontId="35" fillId="0" borderId="96" xfId="0" applyFont="1" applyBorder="1" applyAlignment="1">
      <alignment horizontal="right" vertical="center" wrapText="1" readingOrder="2"/>
    </xf>
    <xf numFmtId="0" fontId="11" fillId="0" borderId="18" xfId="0" applyFont="1" applyBorder="1" applyAlignment="1">
      <alignment horizontal="center" vertical="center" wrapText="1" readingOrder="2"/>
    </xf>
    <xf numFmtId="0" fontId="11" fillId="0" borderId="9" xfId="0" applyFont="1" applyBorder="1" applyAlignment="1">
      <alignment horizontal="center" vertical="center" wrapText="1" readingOrder="2"/>
    </xf>
    <xf numFmtId="0" fontId="11" fillId="0" borderId="5" xfId="0" applyFont="1" applyBorder="1" applyAlignment="1">
      <alignment horizontal="center" vertical="center" wrapText="1" readingOrder="2"/>
    </xf>
    <xf numFmtId="0" fontId="11" fillId="0" borderId="4" xfId="0" applyFont="1" applyBorder="1" applyAlignment="1">
      <alignment horizontal="center" vertical="center" wrapText="1" readingOrder="2"/>
    </xf>
    <xf numFmtId="0" fontId="11" fillId="0" borderId="13" xfId="0" applyFont="1" applyBorder="1" applyAlignment="1">
      <alignment horizontal="center" vertical="center" wrapText="1" readingOrder="2"/>
    </xf>
    <xf numFmtId="0" fontId="11" fillId="0" borderId="14" xfId="0" applyFont="1" applyBorder="1" applyAlignment="1">
      <alignment horizontal="center" vertical="center" wrapText="1" readingOrder="2"/>
    </xf>
    <xf numFmtId="0" fontId="16" fillId="0" borderId="107" xfId="0" applyFont="1" applyBorder="1" applyAlignment="1">
      <alignment horizontal="center" vertical="center" wrapText="1" readingOrder="2"/>
    </xf>
    <xf numFmtId="0" fontId="16" fillId="0" borderId="108" xfId="0" applyFont="1" applyBorder="1" applyAlignment="1">
      <alignment horizontal="center" vertical="center" wrapText="1" readingOrder="2"/>
    </xf>
    <xf numFmtId="0" fontId="16" fillId="0" borderId="109" xfId="0" applyFont="1" applyBorder="1" applyAlignment="1">
      <alignment horizontal="center" vertical="center" wrapText="1" readingOrder="2"/>
    </xf>
    <xf numFmtId="0" fontId="10" fillId="0" borderId="5" xfId="0" applyFont="1" applyBorder="1" applyAlignment="1">
      <alignment horizontal="right" vertical="top" wrapText="1" readingOrder="2"/>
    </xf>
    <xf numFmtId="0" fontId="10" fillId="0" borderId="6" xfId="0" applyFont="1" applyBorder="1" applyAlignment="1">
      <alignment horizontal="right" vertical="top" wrapText="1" readingOrder="2"/>
    </xf>
    <xf numFmtId="0" fontId="10" fillId="0" borderId="4" xfId="0" applyFont="1" applyBorder="1" applyAlignment="1">
      <alignment horizontal="right" vertical="top" wrapText="1" readingOrder="2"/>
    </xf>
    <xf numFmtId="0" fontId="10" fillId="0" borderId="13" xfId="0" applyFont="1" applyBorder="1" applyAlignment="1">
      <alignment horizontal="right" vertical="top" wrapText="1" readingOrder="2"/>
    </xf>
    <xf numFmtId="0" fontId="10" fillId="0" borderId="1" xfId="0" applyFont="1" applyBorder="1" applyAlignment="1">
      <alignment horizontal="right" vertical="top" wrapText="1" readingOrder="2"/>
    </xf>
    <xf numFmtId="0" fontId="10" fillId="0" borderId="14" xfId="0" applyFont="1" applyBorder="1" applyAlignment="1">
      <alignment horizontal="right" vertical="top" wrapText="1" readingOrder="2"/>
    </xf>
    <xf numFmtId="0" fontId="11" fillId="0" borderId="106" xfId="0" applyFont="1" applyBorder="1" applyAlignment="1">
      <alignment horizontal="center" vertical="center" wrapText="1" readingOrder="2"/>
    </xf>
    <xf numFmtId="0" fontId="11" fillId="0" borderId="3" xfId="0" applyFont="1" applyBorder="1" applyAlignment="1">
      <alignment horizontal="center" vertical="center" wrapText="1" readingOrder="2"/>
    </xf>
    <xf numFmtId="0" fontId="11" fillId="0" borderId="18" xfId="0" applyFont="1" applyBorder="1" applyAlignment="1">
      <alignment horizontal="center" vertical="center"/>
    </xf>
    <xf numFmtId="0" fontId="11" fillId="0" borderId="42" xfId="0" applyFont="1" applyBorder="1" applyAlignment="1">
      <alignment horizontal="center" vertical="center"/>
    </xf>
    <xf numFmtId="0" fontId="11" fillId="0" borderId="9" xfId="0" applyFont="1" applyBorder="1" applyAlignment="1">
      <alignment horizontal="center" vertical="center"/>
    </xf>
    <xf numFmtId="0" fontId="11" fillId="0" borderId="107" xfId="0" applyFont="1" applyBorder="1" applyAlignment="1">
      <alignment horizontal="center" vertical="center" wrapText="1"/>
    </xf>
    <xf numFmtId="0" fontId="11" fillId="0" borderId="108" xfId="0" applyFont="1" applyBorder="1" applyAlignment="1">
      <alignment horizontal="center" vertical="center" wrapText="1"/>
    </xf>
    <xf numFmtId="0" fontId="11" fillId="0" borderId="109" xfId="0" applyFont="1" applyBorder="1" applyAlignment="1">
      <alignment horizontal="center" vertical="center" wrapText="1"/>
    </xf>
    <xf numFmtId="0" fontId="11" fillId="0" borderId="115"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2"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42" xfId="0" applyFont="1" applyBorder="1" applyAlignment="1">
      <alignment horizontal="center" vertical="center" wrapText="1"/>
    </xf>
    <xf numFmtId="0" fontId="33" fillId="0" borderId="9" xfId="0" applyFont="1" applyBorder="1" applyAlignment="1">
      <alignment horizontal="center" vertical="center" wrapText="1"/>
    </xf>
    <xf numFmtId="0" fontId="7" fillId="0" borderId="113" xfId="0" applyFont="1" applyBorder="1" applyAlignment="1">
      <alignment horizontal="center" vertical="center" wrapText="1"/>
    </xf>
    <xf numFmtId="0" fontId="7" fillId="0" borderId="109" xfId="0" applyFont="1" applyBorder="1" applyAlignment="1">
      <alignment horizontal="center" vertical="center" wrapText="1"/>
    </xf>
    <xf numFmtId="0" fontId="17" fillId="0" borderId="27" xfId="0" applyFont="1" applyBorder="1" applyAlignment="1">
      <alignment horizontal="center" vertical="center" wrapText="1" readingOrder="2"/>
    </xf>
    <xf numFmtId="0" fontId="17" fillId="0" borderId="21" xfId="0" applyFont="1" applyBorder="1" applyAlignment="1">
      <alignment horizontal="center" vertical="center" wrapText="1" readingOrder="2"/>
    </xf>
    <xf numFmtId="0" fontId="7" fillId="0" borderId="114" xfId="0" applyFont="1" applyBorder="1" applyAlignment="1">
      <alignment horizontal="center" vertical="center" wrapText="1"/>
    </xf>
    <xf numFmtId="0" fontId="11" fillId="0" borderId="17" xfId="0" applyFont="1" applyBorder="1" applyAlignment="1">
      <alignment horizontal="left" vertical="center"/>
    </xf>
    <xf numFmtId="0" fontId="11" fillId="0" borderId="11" xfId="0" applyFont="1" applyBorder="1" applyAlignment="1">
      <alignment horizontal="left" vertical="center"/>
    </xf>
    <xf numFmtId="0" fontId="8" fillId="0" borderId="46" xfId="0" applyFont="1" applyBorder="1" applyAlignment="1">
      <alignment horizontal="center" vertical="center" wrapText="1"/>
    </xf>
    <xf numFmtId="0" fontId="8" fillId="0" borderId="45" xfId="0" applyFont="1" applyBorder="1" applyAlignment="1">
      <alignment horizontal="center" vertical="center" wrapText="1"/>
    </xf>
    <xf numFmtId="0" fontId="17" fillId="0" borderId="5" xfId="0" applyFont="1" applyBorder="1" applyAlignment="1">
      <alignment horizontal="center" vertical="center" readingOrder="2"/>
    </xf>
    <xf numFmtId="0" fontId="17" fillId="0" borderId="4" xfId="0" applyFont="1" applyBorder="1" applyAlignment="1">
      <alignment horizontal="center" vertical="center" readingOrder="2"/>
    </xf>
    <xf numFmtId="0" fontId="17" fillId="0" borderId="13" xfId="0" applyFont="1" applyBorder="1" applyAlignment="1">
      <alignment horizontal="center" vertical="center" readingOrder="2"/>
    </xf>
    <xf numFmtId="0" fontId="17" fillId="0" borderId="14" xfId="0" applyFont="1" applyBorder="1" applyAlignment="1">
      <alignment horizontal="center" vertical="center" readingOrder="2"/>
    </xf>
    <xf numFmtId="0" fontId="17" fillId="0" borderId="34" xfId="0" applyFont="1" applyBorder="1" applyAlignment="1">
      <alignment horizontal="center" vertical="center" wrapText="1" readingOrder="2"/>
    </xf>
    <xf numFmtId="0" fontId="7" fillId="0" borderId="107" xfId="0" applyFont="1" applyBorder="1" applyAlignment="1">
      <alignment horizontal="center" vertical="center" wrapText="1"/>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4"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1" fillId="0" borderId="13" xfId="0" applyFont="1" applyBorder="1" applyAlignment="1">
      <alignment horizontal="center" vertical="center"/>
    </xf>
    <xf numFmtId="0" fontId="17" fillId="0" borderId="106"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3" xfId="0" applyFont="1" applyBorder="1" applyAlignment="1">
      <alignment horizontal="center" vertical="center" wrapText="1"/>
    </xf>
    <xf numFmtId="0" fontId="8" fillId="0" borderId="112" xfId="0" applyFont="1" applyBorder="1" applyAlignment="1">
      <alignment horizontal="center" vertical="center" wrapText="1"/>
    </xf>
    <xf numFmtId="2" fontId="24" fillId="0" borderId="18" xfId="0" applyNumberFormat="1" applyFont="1" applyBorder="1" applyAlignment="1">
      <alignment horizontal="center" vertical="center" wrapText="1"/>
    </xf>
    <xf numFmtId="2" fontId="24" fillId="0" borderId="22" xfId="0" applyNumberFormat="1" applyFont="1" applyBorder="1" applyAlignment="1">
      <alignment horizontal="center" vertical="center" wrapText="1"/>
    </xf>
    <xf numFmtId="2" fontId="20" fillId="0" borderId="110" xfId="0" applyNumberFormat="1" applyFont="1" applyBorder="1" applyAlignment="1">
      <alignment horizontal="center" vertical="center" wrapText="1"/>
    </xf>
    <xf numFmtId="2" fontId="20" fillId="0" borderId="3" xfId="0" applyNumberFormat="1" applyFont="1" applyBorder="1" applyAlignment="1">
      <alignment horizontal="center" vertical="center" wrapText="1"/>
    </xf>
    <xf numFmtId="2" fontId="20" fillId="0" borderId="26" xfId="0" applyNumberFormat="1" applyFont="1" applyBorder="1" applyAlignment="1">
      <alignment horizontal="center" vertical="center" wrapText="1"/>
    </xf>
    <xf numFmtId="2" fontId="20" fillId="0" borderId="106" xfId="0" applyNumberFormat="1" applyFont="1" applyBorder="1" applyAlignment="1">
      <alignment horizontal="center" vertical="center" wrapText="1"/>
    </xf>
    <xf numFmtId="2" fontId="24" fillId="0" borderId="111" xfId="0" applyNumberFormat="1" applyFont="1" applyBorder="1" applyAlignment="1">
      <alignment horizontal="center" vertical="center" wrapText="1"/>
    </xf>
    <xf numFmtId="2" fontId="24" fillId="0" borderId="9" xfId="0" applyNumberFormat="1" applyFont="1" applyBorder="1" applyAlignment="1">
      <alignment horizontal="center" vertical="center" wrapText="1"/>
    </xf>
    <xf numFmtId="9" fontId="0" fillId="0" borderId="69" xfId="0" applyNumberFormat="1" applyBorder="1" applyAlignment="1">
      <alignment horizontal="center" vertical="center"/>
    </xf>
    <xf numFmtId="9" fontId="0" fillId="0" borderId="81" xfId="0" applyNumberFormat="1" applyBorder="1" applyAlignment="1">
      <alignment horizontal="center" vertical="center"/>
    </xf>
    <xf numFmtId="9" fontId="0" fillId="0" borderId="82" xfId="0" applyNumberFormat="1" applyBorder="1" applyAlignment="1">
      <alignment horizontal="center" vertical="center"/>
    </xf>
  </cellXfs>
  <cellStyles count="3">
    <cellStyle name="Normal" xfId="0" builtinId="0"/>
    <cellStyle name="Normal 2" xfId="1" xr:uid="{00000000-0005-0000-0000-000001000000}"/>
    <cellStyle name="Percent" xfId="2" builtinId="5"/>
  </cellStyles>
  <dxfs count="5">
    <dxf>
      <font>
        <b/>
        <i val="0"/>
        <condense val="0"/>
        <extend val="0"/>
      </font>
      <fill>
        <patternFill>
          <bgColor indexed="14"/>
        </patternFill>
      </fill>
    </dxf>
    <dxf>
      <font>
        <b/>
        <i val="0"/>
        <condense val="0"/>
        <extend val="0"/>
      </font>
      <fill>
        <patternFill>
          <bgColor indexed="14"/>
        </patternFill>
      </fill>
    </dxf>
    <dxf>
      <fill>
        <patternFill>
          <bgColor indexed="47"/>
        </patternFill>
      </fill>
    </dxf>
    <dxf>
      <font>
        <b/>
        <i/>
        <condense val="0"/>
        <extend val="0"/>
        <u val="double"/>
      </font>
      <fill>
        <patternFill>
          <bgColor indexed="10"/>
        </patternFill>
      </fill>
    </dxf>
    <dxf>
      <fill>
        <patternFill>
          <bgColor indexed="4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3"/>
  <sheetViews>
    <sheetView rightToLeft="1" tabSelected="1" view="pageBreakPreview" zoomScale="110" zoomScaleNormal="70" zoomScaleSheetLayoutView="110" workbookViewId="0">
      <pane ySplit="3" topLeftCell="A4" activePane="bottomLeft" state="frozen"/>
      <selection pane="bottomLeft" activeCell="L29" sqref="L29:L32"/>
    </sheetView>
  </sheetViews>
  <sheetFormatPr defaultRowHeight="14" x14ac:dyDescent="0.3"/>
  <cols>
    <col min="1" max="1" width="11.26953125" customWidth="1"/>
    <col min="2" max="2" width="19.81640625" customWidth="1"/>
    <col min="3" max="3" width="16" bestFit="1" customWidth="1"/>
    <col min="4" max="4" width="20.54296875" customWidth="1"/>
    <col min="5" max="5" width="13.81640625" customWidth="1"/>
    <col min="6" max="6" width="7.453125" customWidth="1"/>
    <col min="7" max="7" width="8.453125" style="112" customWidth="1"/>
    <col min="8" max="8" width="9.54296875" customWidth="1"/>
    <col min="9" max="9" width="9.453125" customWidth="1"/>
    <col min="10" max="11" width="9.453125" style="135" customWidth="1"/>
    <col min="12" max="12" width="9.1796875" style="75" customWidth="1"/>
  </cols>
  <sheetData>
    <row r="1" spans="1:13" ht="16.5" x14ac:dyDescent="0.35">
      <c r="A1" s="223" t="s">
        <v>48</v>
      </c>
      <c r="B1" s="223"/>
      <c r="C1" s="223"/>
      <c r="D1" s="132"/>
      <c r="E1" s="132"/>
      <c r="F1" s="132"/>
      <c r="G1" s="140"/>
      <c r="H1" s="132"/>
      <c r="I1" s="132"/>
      <c r="J1" s="133"/>
      <c r="K1" s="134"/>
      <c r="L1" s="153" t="s">
        <v>72</v>
      </c>
      <c r="M1" s="154">
        <v>7</v>
      </c>
    </row>
    <row r="2" spans="1:13" ht="14.5" thickBot="1" x14ac:dyDescent="0.35">
      <c r="L2" s="153" t="s">
        <v>73</v>
      </c>
      <c r="M2" s="154">
        <v>10</v>
      </c>
    </row>
    <row r="3" spans="1:13" s="115" customFormat="1" ht="43.5" customHeight="1" thickBot="1" x14ac:dyDescent="0.3">
      <c r="A3" s="116" t="s">
        <v>49</v>
      </c>
      <c r="B3" s="116" t="s">
        <v>50</v>
      </c>
      <c r="C3" s="117" t="s">
        <v>58</v>
      </c>
      <c r="D3" s="234" t="s">
        <v>51</v>
      </c>
      <c r="E3" s="235"/>
      <c r="F3" s="118" t="s">
        <v>3</v>
      </c>
      <c r="G3" s="141" t="s">
        <v>52</v>
      </c>
      <c r="H3" s="119" t="s">
        <v>53</v>
      </c>
      <c r="I3" s="119" t="s">
        <v>46</v>
      </c>
      <c r="J3" s="119" t="s">
        <v>54</v>
      </c>
      <c r="K3" s="158" t="s">
        <v>55</v>
      </c>
      <c r="L3" s="157" t="s">
        <v>74</v>
      </c>
      <c r="M3" s="154">
        <f>M2-M1</f>
        <v>3</v>
      </c>
    </row>
    <row r="4" spans="1:13" s="122" customFormat="1" ht="14.25" customHeight="1" x14ac:dyDescent="0.25">
      <c r="A4" s="225"/>
      <c r="B4" s="225" t="s">
        <v>107</v>
      </c>
      <c r="C4" s="224" t="s">
        <v>86</v>
      </c>
      <c r="D4" s="120" t="s">
        <v>87</v>
      </c>
      <c r="E4" s="121" t="s">
        <v>65</v>
      </c>
      <c r="F4" s="236">
        <v>0.35</v>
      </c>
      <c r="G4" s="227"/>
      <c r="H4" s="193">
        <f>IF(G4&lt;J4,0,IF(G4=J4,$M$1,IF(G4&gt;K4,$M$2,$M$3/(K4-J4)*(G4-J4)+$M$1)))</f>
        <v>0</v>
      </c>
      <c r="I4" s="215"/>
      <c r="J4" s="227">
        <v>2</v>
      </c>
      <c r="K4" s="239">
        <v>6</v>
      </c>
      <c r="L4" s="329">
        <f>SUM(F4:F14)</f>
        <v>1</v>
      </c>
    </row>
    <row r="5" spans="1:13" s="122" customFormat="1" ht="14.25" customHeight="1" x14ac:dyDescent="0.25">
      <c r="A5" s="225"/>
      <c r="B5" s="225"/>
      <c r="C5" s="225"/>
      <c r="D5" s="123" t="s">
        <v>88</v>
      </c>
      <c r="E5" s="124">
        <f>$M$1</f>
        <v>7</v>
      </c>
      <c r="F5" s="237"/>
      <c r="G5" s="228"/>
      <c r="H5" s="194"/>
      <c r="I5" s="216"/>
      <c r="J5" s="228"/>
      <c r="K5" s="240"/>
      <c r="L5" s="330"/>
    </row>
    <row r="6" spans="1:13" s="122" customFormat="1" x14ac:dyDescent="0.25">
      <c r="A6" s="225"/>
      <c r="B6" s="225"/>
      <c r="C6" s="225"/>
      <c r="D6" s="123" t="s">
        <v>90</v>
      </c>
      <c r="E6" s="125" t="s">
        <v>91</v>
      </c>
      <c r="F6" s="237"/>
      <c r="G6" s="228"/>
      <c r="H6" s="194"/>
      <c r="I6" s="216"/>
      <c r="J6" s="228"/>
      <c r="K6" s="240"/>
      <c r="L6" s="330"/>
    </row>
    <row r="7" spans="1:13" s="122" customFormat="1" ht="15" customHeight="1" thickBot="1" x14ac:dyDescent="0.3">
      <c r="A7" s="225"/>
      <c r="B7" s="225"/>
      <c r="C7" s="226"/>
      <c r="D7" s="126" t="s">
        <v>89</v>
      </c>
      <c r="E7" s="127">
        <v>10</v>
      </c>
      <c r="F7" s="238"/>
      <c r="G7" s="203"/>
      <c r="H7" s="195"/>
      <c r="I7" s="216"/>
      <c r="J7" s="203"/>
      <c r="K7" s="241"/>
      <c r="L7" s="330"/>
    </row>
    <row r="8" spans="1:13" s="122" customFormat="1" ht="14.25" customHeight="1" x14ac:dyDescent="0.25">
      <c r="A8" s="225"/>
      <c r="B8" s="225"/>
      <c r="C8" s="224" t="s">
        <v>108</v>
      </c>
      <c r="D8" s="120" t="s">
        <v>109</v>
      </c>
      <c r="E8" s="121" t="s">
        <v>65</v>
      </c>
      <c r="F8" s="236">
        <v>0.45</v>
      </c>
      <c r="G8" s="227"/>
      <c r="H8" s="193">
        <f>IF(G8&lt;J8,0,IF(G8=J8,$M$1,IF(G8&gt;K8,$M$2,$M$3/(K8-J8)*(G8-J8)+$M$1)))</f>
        <v>0</v>
      </c>
      <c r="I8" s="216"/>
      <c r="J8" s="227">
        <v>25</v>
      </c>
      <c r="K8" s="239">
        <v>50</v>
      </c>
      <c r="L8" s="330"/>
    </row>
    <row r="9" spans="1:13" s="122" customFormat="1" ht="14.25" customHeight="1" x14ac:dyDescent="0.25">
      <c r="A9" s="225"/>
      <c r="B9" s="225"/>
      <c r="C9" s="225"/>
      <c r="D9" s="123" t="s">
        <v>110</v>
      </c>
      <c r="E9" s="124">
        <f>$M$1</f>
        <v>7</v>
      </c>
      <c r="F9" s="237"/>
      <c r="G9" s="228"/>
      <c r="H9" s="194"/>
      <c r="I9" s="216"/>
      <c r="J9" s="228"/>
      <c r="K9" s="240"/>
      <c r="L9" s="330"/>
    </row>
    <row r="10" spans="1:13" s="122" customFormat="1" ht="28" x14ac:dyDescent="0.25">
      <c r="A10" s="225"/>
      <c r="B10" s="225"/>
      <c r="C10" s="225"/>
      <c r="D10" s="128" t="s">
        <v>111</v>
      </c>
      <c r="E10" s="125" t="s">
        <v>113</v>
      </c>
      <c r="F10" s="237"/>
      <c r="G10" s="228"/>
      <c r="H10" s="194"/>
      <c r="I10" s="216"/>
      <c r="J10" s="228"/>
      <c r="K10" s="240"/>
      <c r="L10" s="330"/>
    </row>
    <row r="11" spans="1:13" s="122" customFormat="1" ht="15" customHeight="1" thickBot="1" x14ac:dyDescent="0.3">
      <c r="A11" s="225"/>
      <c r="B11" s="225"/>
      <c r="C11" s="226"/>
      <c r="D11" s="126" t="s">
        <v>112</v>
      </c>
      <c r="E11" s="127">
        <v>10</v>
      </c>
      <c r="F11" s="238"/>
      <c r="G11" s="203"/>
      <c r="H11" s="195"/>
      <c r="I11" s="216"/>
      <c r="J11" s="203"/>
      <c r="K11" s="241"/>
      <c r="L11" s="330"/>
    </row>
    <row r="12" spans="1:13" s="122" customFormat="1" ht="58.5" customHeight="1" x14ac:dyDescent="0.25">
      <c r="A12" s="225"/>
      <c r="B12" s="225"/>
      <c r="C12" s="224" t="s">
        <v>114</v>
      </c>
      <c r="D12" s="120" t="s">
        <v>115</v>
      </c>
      <c r="E12" s="121" t="s">
        <v>65</v>
      </c>
      <c r="F12" s="236">
        <v>0.1</v>
      </c>
      <c r="G12" s="227"/>
      <c r="H12" s="193">
        <f>+G12</f>
        <v>0</v>
      </c>
      <c r="I12" s="216"/>
      <c r="J12" s="242"/>
      <c r="K12" s="244"/>
      <c r="L12" s="330"/>
    </row>
    <row r="13" spans="1:13" s="122" customFormat="1" ht="58.5" customHeight="1" thickBot="1" x14ac:dyDescent="0.3">
      <c r="A13" s="225"/>
      <c r="B13" s="226"/>
      <c r="C13" s="225"/>
      <c r="D13" s="129" t="s">
        <v>116</v>
      </c>
      <c r="E13" s="147">
        <v>10</v>
      </c>
      <c r="F13" s="237"/>
      <c r="G13" s="228"/>
      <c r="H13" s="194"/>
      <c r="I13" s="216"/>
      <c r="J13" s="243"/>
      <c r="K13" s="245"/>
      <c r="L13" s="330"/>
    </row>
    <row r="14" spans="1:13" ht="28.5" thickBot="1" x14ac:dyDescent="0.3">
      <c r="A14" s="225"/>
      <c r="B14" s="162" t="s">
        <v>61</v>
      </c>
      <c r="C14" s="162" t="s">
        <v>56</v>
      </c>
      <c r="D14" s="254" t="s">
        <v>78</v>
      </c>
      <c r="E14" s="255"/>
      <c r="F14" s="168">
        <v>0.1</v>
      </c>
      <c r="G14" s="164"/>
      <c r="H14" s="166">
        <f>G14</f>
        <v>0</v>
      </c>
      <c r="I14" s="167"/>
      <c r="J14" s="165"/>
      <c r="K14" s="163"/>
      <c r="L14" s="331"/>
    </row>
    <row r="15" spans="1:13" ht="24.75" customHeight="1" x14ac:dyDescent="0.25">
      <c r="A15" s="224" t="s">
        <v>39</v>
      </c>
      <c r="B15" s="210" t="s">
        <v>80</v>
      </c>
      <c r="C15" s="210" t="s">
        <v>56</v>
      </c>
      <c r="D15" s="213" t="s">
        <v>75</v>
      </c>
      <c r="E15" s="214"/>
      <c r="F15" s="159">
        <v>0.5</v>
      </c>
      <c r="G15" s="160"/>
      <c r="H15" s="161">
        <f>G15*F15</f>
        <v>0</v>
      </c>
      <c r="I15" s="215"/>
      <c r="J15" s="218"/>
      <c r="K15" s="186"/>
      <c r="L15" s="180">
        <f>SUM(F15:F17)</f>
        <v>1</v>
      </c>
    </row>
    <row r="16" spans="1:13" ht="12.5" x14ac:dyDescent="0.25">
      <c r="A16" s="225"/>
      <c r="B16" s="211"/>
      <c r="C16" s="211"/>
      <c r="D16" s="196" t="s">
        <v>76</v>
      </c>
      <c r="E16" s="197"/>
      <c r="F16" s="200">
        <v>0.5</v>
      </c>
      <c r="G16" s="202"/>
      <c r="H16" s="204">
        <f>G16*F16</f>
        <v>0</v>
      </c>
      <c r="I16" s="216"/>
      <c r="J16" s="219"/>
      <c r="K16" s="187"/>
      <c r="L16" s="189"/>
    </row>
    <row r="17" spans="1:12" ht="13" thickBot="1" x14ac:dyDescent="0.3">
      <c r="A17" s="226"/>
      <c r="B17" s="212"/>
      <c r="C17" s="212"/>
      <c r="D17" s="198"/>
      <c r="E17" s="199"/>
      <c r="F17" s="201"/>
      <c r="G17" s="203"/>
      <c r="H17" s="195"/>
      <c r="I17" s="217"/>
      <c r="J17" s="220"/>
      <c r="K17" s="188"/>
      <c r="L17" s="182"/>
    </row>
    <row r="18" spans="1:12" s="130" customFormat="1" ht="24.75" customHeight="1" x14ac:dyDescent="0.25">
      <c r="A18" s="224" t="s">
        <v>40</v>
      </c>
      <c r="B18" s="224" t="s">
        <v>59</v>
      </c>
      <c r="C18" s="224" t="s">
        <v>92</v>
      </c>
      <c r="D18" s="120" t="s">
        <v>87</v>
      </c>
      <c r="E18" s="121">
        <v>0</v>
      </c>
      <c r="F18" s="190">
        <v>0.4</v>
      </c>
      <c r="G18" s="246"/>
      <c r="H18" s="193">
        <f>IF(G18&lt;J18,0,IF(G18=J18,$M$1,IF(G18&gt;K18,$M$2,$M$3/(K18-J18)*(G18-J18)+$M$1)))</f>
        <v>0</v>
      </c>
      <c r="I18" s="183"/>
      <c r="J18" s="227">
        <v>2</v>
      </c>
      <c r="K18" s="239">
        <v>5</v>
      </c>
      <c r="L18" s="329">
        <f>SUM(F18:F28)</f>
        <v>1</v>
      </c>
    </row>
    <row r="19" spans="1:12" s="130" customFormat="1" ht="24.75" customHeight="1" x14ac:dyDescent="0.25">
      <c r="A19" s="225"/>
      <c r="B19" s="225"/>
      <c r="C19" s="225"/>
      <c r="D19" s="123" t="s">
        <v>88</v>
      </c>
      <c r="E19" s="124">
        <f>$M$1</f>
        <v>7</v>
      </c>
      <c r="F19" s="191"/>
      <c r="G19" s="247"/>
      <c r="H19" s="194"/>
      <c r="I19" s="184"/>
      <c r="J19" s="228"/>
      <c r="K19" s="240"/>
      <c r="L19" s="330"/>
    </row>
    <row r="20" spans="1:12" x14ac:dyDescent="0.25">
      <c r="A20" s="225"/>
      <c r="B20" s="225"/>
      <c r="C20" s="225"/>
      <c r="D20" s="123" t="s">
        <v>93</v>
      </c>
      <c r="E20" s="125" t="s">
        <v>95</v>
      </c>
      <c r="F20" s="191"/>
      <c r="G20" s="247"/>
      <c r="H20" s="194"/>
      <c r="I20" s="184"/>
      <c r="J20" s="228"/>
      <c r="K20" s="240"/>
      <c r="L20" s="330"/>
    </row>
    <row r="21" spans="1:12" s="130" customFormat="1" ht="24.75" customHeight="1" thickBot="1" x14ac:dyDescent="0.3">
      <c r="A21" s="225"/>
      <c r="B21" s="225"/>
      <c r="C21" s="226"/>
      <c r="D21" s="126" t="s">
        <v>94</v>
      </c>
      <c r="E21" s="127">
        <v>10</v>
      </c>
      <c r="F21" s="192"/>
      <c r="G21" s="248"/>
      <c r="H21" s="195"/>
      <c r="I21" s="184"/>
      <c r="J21" s="203"/>
      <c r="K21" s="241"/>
      <c r="L21" s="330"/>
    </row>
    <row r="22" spans="1:12" x14ac:dyDescent="0.25">
      <c r="A22" s="225"/>
      <c r="B22" s="225"/>
      <c r="C22" s="210" t="s">
        <v>60</v>
      </c>
      <c r="D22" s="120" t="s">
        <v>96</v>
      </c>
      <c r="E22" s="137">
        <v>0</v>
      </c>
      <c r="F22" s="190">
        <v>0.3</v>
      </c>
      <c r="G22" s="246"/>
      <c r="H22" s="193">
        <f>G22</f>
        <v>0</v>
      </c>
      <c r="I22" s="183">
        <f>H22*F22</f>
        <v>0</v>
      </c>
      <c r="J22" s="218"/>
      <c r="K22" s="186"/>
      <c r="L22" s="330"/>
    </row>
    <row r="23" spans="1:12" x14ac:dyDescent="0.25">
      <c r="A23" s="225"/>
      <c r="B23" s="225"/>
      <c r="C23" s="211"/>
      <c r="D23" s="123" t="s">
        <v>97</v>
      </c>
      <c r="E23" s="138">
        <v>7</v>
      </c>
      <c r="F23" s="191"/>
      <c r="G23" s="247"/>
      <c r="H23" s="194"/>
      <c r="I23" s="184"/>
      <c r="J23" s="219"/>
      <c r="K23" s="187"/>
      <c r="L23" s="330"/>
    </row>
    <row r="24" spans="1:12" x14ac:dyDescent="0.25">
      <c r="A24" s="225"/>
      <c r="B24" s="225"/>
      <c r="C24" s="211"/>
      <c r="D24" s="123" t="s">
        <v>98</v>
      </c>
      <c r="E24" s="138">
        <v>8.5</v>
      </c>
      <c r="F24" s="191"/>
      <c r="G24" s="247"/>
      <c r="H24" s="194"/>
      <c r="I24" s="184"/>
      <c r="J24" s="219"/>
      <c r="K24" s="187"/>
      <c r="L24" s="330"/>
    </row>
    <row r="25" spans="1:12" ht="14.5" thickBot="1" x14ac:dyDescent="0.3">
      <c r="A25" s="225"/>
      <c r="B25" s="226"/>
      <c r="C25" s="212"/>
      <c r="D25" s="126" t="s">
        <v>99</v>
      </c>
      <c r="E25" s="139">
        <v>10</v>
      </c>
      <c r="F25" s="192"/>
      <c r="G25" s="248"/>
      <c r="H25" s="195"/>
      <c r="I25" s="185"/>
      <c r="J25" s="220"/>
      <c r="K25" s="188"/>
      <c r="L25" s="330"/>
    </row>
    <row r="26" spans="1:12" ht="30.75" customHeight="1" x14ac:dyDescent="0.25">
      <c r="A26" s="225"/>
      <c r="B26" s="210" t="s">
        <v>64</v>
      </c>
      <c r="C26" s="211" t="s">
        <v>56</v>
      </c>
      <c r="D26" s="221" t="s">
        <v>75</v>
      </c>
      <c r="E26" s="222"/>
      <c r="F26" s="155">
        <v>0.15</v>
      </c>
      <c r="G26" s="148"/>
      <c r="H26" s="149">
        <f>G26*F26</f>
        <v>0</v>
      </c>
      <c r="I26" s="216"/>
      <c r="J26" s="219"/>
      <c r="K26" s="187"/>
      <c r="L26" s="330"/>
    </row>
    <row r="27" spans="1:12" ht="12.5" x14ac:dyDescent="0.25">
      <c r="A27" s="225"/>
      <c r="B27" s="211"/>
      <c r="C27" s="211"/>
      <c r="D27" s="196" t="s">
        <v>76</v>
      </c>
      <c r="E27" s="197"/>
      <c r="F27" s="200">
        <v>0.15</v>
      </c>
      <c r="G27" s="202"/>
      <c r="H27" s="204">
        <f>G27*F27</f>
        <v>0</v>
      </c>
      <c r="I27" s="216"/>
      <c r="J27" s="219"/>
      <c r="K27" s="187"/>
      <c r="L27" s="330"/>
    </row>
    <row r="28" spans="1:12" ht="13" thickBot="1" x14ac:dyDescent="0.3">
      <c r="A28" s="225"/>
      <c r="B28" s="212"/>
      <c r="C28" s="212"/>
      <c r="D28" s="198"/>
      <c r="E28" s="199"/>
      <c r="F28" s="201"/>
      <c r="G28" s="203"/>
      <c r="H28" s="195"/>
      <c r="I28" s="217"/>
      <c r="J28" s="219"/>
      <c r="K28" s="187"/>
      <c r="L28" s="331"/>
    </row>
    <row r="29" spans="1:12" ht="37.5" customHeight="1" x14ac:dyDescent="0.25">
      <c r="A29" s="210" t="s">
        <v>122</v>
      </c>
      <c r="B29" s="259" t="s">
        <v>100</v>
      </c>
      <c r="C29" s="260"/>
      <c r="D29" s="265" t="s">
        <v>101</v>
      </c>
      <c r="E29" s="266"/>
      <c r="F29" s="173">
        <v>0.25</v>
      </c>
      <c r="G29" s="169"/>
      <c r="H29" s="170"/>
      <c r="I29" s="206"/>
      <c r="J29" s="256"/>
      <c r="K29" s="231"/>
      <c r="L29" s="180">
        <f>SUM(F29:F32)</f>
        <v>1</v>
      </c>
    </row>
    <row r="30" spans="1:12" ht="39.75" customHeight="1" x14ac:dyDescent="0.25">
      <c r="A30" s="211"/>
      <c r="B30" s="261"/>
      <c r="C30" s="262"/>
      <c r="D30" s="249" t="s">
        <v>102</v>
      </c>
      <c r="E30" s="250"/>
      <c r="F30" s="174">
        <v>0.2</v>
      </c>
      <c r="G30" s="156"/>
      <c r="H30" s="171"/>
      <c r="I30" s="207"/>
      <c r="J30" s="257"/>
      <c r="K30" s="232"/>
      <c r="L30" s="181"/>
    </row>
    <row r="31" spans="1:12" ht="41.25" customHeight="1" x14ac:dyDescent="0.25">
      <c r="A31" s="211"/>
      <c r="B31" s="261"/>
      <c r="C31" s="262"/>
      <c r="D31" s="249" t="s">
        <v>103</v>
      </c>
      <c r="E31" s="250"/>
      <c r="F31" s="174">
        <v>0.25</v>
      </c>
      <c r="G31" s="156"/>
      <c r="H31" s="171"/>
      <c r="I31" s="207"/>
      <c r="J31" s="257"/>
      <c r="K31" s="232"/>
      <c r="L31" s="181"/>
    </row>
    <row r="32" spans="1:12" ht="33" customHeight="1" thickBot="1" x14ac:dyDescent="0.3">
      <c r="A32" s="212"/>
      <c r="B32" s="263"/>
      <c r="C32" s="264"/>
      <c r="D32" s="251" t="s">
        <v>104</v>
      </c>
      <c r="E32" s="252"/>
      <c r="F32" s="175">
        <v>0.3</v>
      </c>
      <c r="G32" s="176"/>
      <c r="H32" s="172"/>
      <c r="I32" s="208"/>
      <c r="J32" s="258"/>
      <c r="K32" s="233"/>
      <c r="L32" s="182"/>
    </row>
    <row r="33" spans="1:11" ht="24" customHeight="1" x14ac:dyDescent="0.25">
      <c r="A33" t="s">
        <v>57</v>
      </c>
      <c r="B33" s="131"/>
      <c r="D33" t="s">
        <v>57</v>
      </c>
      <c r="E33" s="230"/>
      <c r="F33" s="230"/>
      <c r="G33" s="230"/>
      <c r="H33" t="s">
        <v>57</v>
      </c>
      <c r="I33" s="230"/>
      <c r="J33" s="230"/>
      <c r="K33" s="230"/>
    </row>
    <row r="34" spans="1:11" ht="24" customHeight="1" x14ac:dyDescent="0.25">
      <c r="A34" t="s">
        <v>57</v>
      </c>
      <c r="B34" s="131"/>
      <c r="C34" s="75"/>
      <c r="D34" t="s">
        <v>57</v>
      </c>
      <c r="E34" s="229"/>
      <c r="F34" s="229"/>
      <c r="G34" s="229"/>
      <c r="H34" t="s">
        <v>57</v>
      </c>
      <c r="I34" s="229"/>
      <c r="J34" s="229"/>
      <c r="K34" s="229"/>
    </row>
    <row r="35" spans="1:11" ht="12.5" x14ac:dyDescent="0.25">
      <c r="C35" s="75"/>
      <c r="D35" s="75"/>
      <c r="E35" s="209"/>
      <c r="F35" s="209"/>
      <c r="G35" s="209"/>
      <c r="H35" s="75"/>
      <c r="I35" s="209"/>
      <c r="J35" s="209"/>
      <c r="K35" s="209"/>
    </row>
    <row r="36" spans="1:11" ht="15.5" x14ac:dyDescent="0.35">
      <c r="A36" s="205" t="s">
        <v>71</v>
      </c>
      <c r="B36" s="205"/>
      <c r="C36" s="205"/>
      <c r="D36" s="205"/>
      <c r="E36" s="205"/>
      <c r="F36" s="205"/>
      <c r="G36" s="205"/>
      <c r="H36" s="205"/>
      <c r="I36" s="205"/>
      <c r="J36" s="205"/>
      <c r="K36" s="205"/>
    </row>
    <row r="37" spans="1:11" x14ac:dyDescent="0.25">
      <c r="C37" s="75"/>
      <c r="D37" s="75"/>
      <c r="E37" s="75"/>
      <c r="F37" s="75"/>
      <c r="G37" s="142"/>
      <c r="H37" s="75"/>
      <c r="I37" s="75"/>
      <c r="J37" s="136"/>
      <c r="K37" s="136"/>
    </row>
    <row r="38" spans="1:11" ht="23.25" customHeight="1" x14ac:dyDescent="0.25">
      <c r="A38" s="253" t="s">
        <v>79</v>
      </c>
      <c r="B38" s="253"/>
      <c r="C38" s="253"/>
      <c r="D38" s="253"/>
      <c r="E38" s="253"/>
      <c r="F38" s="253"/>
      <c r="G38" s="253"/>
      <c r="H38" s="253"/>
      <c r="I38" s="253"/>
      <c r="J38" s="253"/>
      <c r="K38" s="253"/>
    </row>
    <row r="39" spans="1:11" ht="23.25" customHeight="1" x14ac:dyDescent="0.25">
      <c r="A39" s="253"/>
      <c r="B39" s="253"/>
      <c r="C39" s="253"/>
      <c r="D39" s="253"/>
      <c r="E39" s="253"/>
      <c r="F39" s="253"/>
      <c r="G39" s="253"/>
      <c r="H39" s="253"/>
      <c r="I39" s="253"/>
      <c r="J39" s="253"/>
      <c r="K39" s="253"/>
    </row>
    <row r="40" spans="1:11" x14ac:dyDescent="0.25">
      <c r="C40" s="75"/>
      <c r="D40" s="75"/>
      <c r="E40" s="75"/>
      <c r="F40" s="75"/>
      <c r="G40" s="142"/>
      <c r="H40" s="75"/>
      <c r="I40" s="75"/>
      <c r="J40" s="136"/>
      <c r="K40" s="136"/>
    </row>
    <row r="41" spans="1:11" x14ac:dyDescent="0.25">
      <c r="C41" s="75"/>
      <c r="D41" s="75"/>
      <c r="E41" s="75"/>
      <c r="F41" s="75"/>
      <c r="G41" s="142"/>
      <c r="H41" s="75"/>
      <c r="I41" s="75"/>
      <c r="J41" s="136"/>
      <c r="K41" s="136"/>
    </row>
    <row r="42" spans="1:11" x14ac:dyDescent="0.25">
      <c r="C42" s="75"/>
      <c r="D42" s="75"/>
      <c r="E42" s="75"/>
      <c r="F42" s="75"/>
      <c r="G42" s="142"/>
      <c r="H42" s="75"/>
      <c r="I42" s="75"/>
      <c r="J42" s="136"/>
      <c r="K42" s="136"/>
    </row>
    <row r="43" spans="1:11" x14ac:dyDescent="0.25">
      <c r="C43" s="75"/>
      <c r="D43" s="75"/>
      <c r="E43" s="75"/>
      <c r="F43" s="75"/>
      <c r="G43" s="142"/>
      <c r="H43" s="75"/>
      <c r="I43" s="75"/>
      <c r="J43" s="136"/>
      <c r="K43" s="136"/>
    </row>
    <row r="44" spans="1:11" x14ac:dyDescent="0.25">
      <c r="C44" s="75"/>
      <c r="D44" s="75"/>
      <c r="E44" s="75"/>
      <c r="F44" s="75"/>
      <c r="G44" s="142"/>
      <c r="H44" s="75"/>
      <c r="I44" s="75"/>
      <c r="J44" s="136"/>
      <c r="K44" s="136"/>
    </row>
    <row r="45" spans="1:11" x14ac:dyDescent="0.25">
      <c r="C45" s="75"/>
      <c r="D45" s="75"/>
      <c r="E45" s="75"/>
      <c r="F45" s="75"/>
      <c r="G45" s="142"/>
      <c r="H45" s="75"/>
      <c r="I45" s="75"/>
      <c r="J45" s="136"/>
      <c r="K45" s="136"/>
    </row>
    <row r="46" spans="1:11" x14ac:dyDescent="0.25">
      <c r="C46" s="75"/>
      <c r="D46" s="75"/>
      <c r="E46" s="75"/>
      <c r="F46" s="75"/>
      <c r="G46" s="142"/>
      <c r="H46" s="75"/>
      <c r="I46" s="75"/>
      <c r="J46" s="136"/>
      <c r="K46" s="136"/>
    </row>
    <row r="47" spans="1:11" x14ac:dyDescent="0.25">
      <c r="C47" s="75"/>
      <c r="D47" s="75"/>
      <c r="E47" s="75"/>
      <c r="F47" s="75"/>
      <c r="G47" s="142"/>
      <c r="H47" s="75"/>
      <c r="I47" s="75"/>
      <c r="J47" s="136"/>
      <c r="K47" s="136"/>
    </row>
    <row r="48" spans="1:11" x14ac:dyDescent="0.25">
      <c r="C48" s="75"/>
      <c r="D48" s="75"/>
      <c r="E48" s="75"/>
      <c r="F48" s="75"/>
      <c r="G48" s="142"/>
      <c r="H48" s="75"/>
      <c r="I48" s="75"/>
      <c r="J48" s="136"/>
      <c r="K48" s="136"/>
    </row>
    <row r="49" spans="3:11" x14ac:dyDescent="0.25">
      <c r="C49" s="75"/>
      <c r="D49" s="75"/>
      <c r="E49" s="75"/>
      <c r="F49" s="75"/>
      <c r="G49" s="142"/>
      <c r="H49" s="75"/>
      <c r="I49" s="75"/>
      <c r="J49" s="136"/>
      <c r="K49" s="136"/>
    </row>
    <row r="50" spans="3:11" x14ac:dyDescent="0.25">
      <c r="C50" s="75"/>
      <c r="D50" s="75"/>
      <c r="E50" s="75"/>
      <c r="F50" s="75"/>
      <c r="G50" s="142"/>
      <c r="H50" s="75"/>
      <c r="I50" s="75"/>
      <c r="J50" s="136"/>
      <c r="K50" s="136"/>
    </row>
    <row r="51" spans="3:11" x14ac:dyDescent="0.25">
      <c r="C51" s="75"/>
      <c r="D51" s="75"/>
      <c r="E51" s="75"/>
      <c r="F51" s="75"/>
      <c r="G51" s="142"/>
      <c r="H51" s="75"/>
      <c r="I51" s="75"/>
      <c r="J51" s="136"/>
      <c r="K51" s="136"/>
    </row>
    <row r="52" spans="3:11" x14ac:dyDescent="0.25">
      <c r="C52" s="75"/>
      <c r="D52" s="75"/>
      <c r="E52" s="75"/>
      <c r="F52" s="75"/>
      <c r="G52" s="142"/>
      <c r="H52" s="75"/>
      <c r="I52" s="75"/>
      <c r="J52" s="136"/>
      <c r="K52" s="136"/>
    </row>
    <row r="53" spans="3:11" x14ac:dyDescent="0.25">
      <c r="C53" s="75"/>
      <c r="D53" s="75"/>
      <c r="E53" s="75"/>
      <c r="F53" s="75"/>
      <c r="G53" s="142"/>
      <c r="H53" s="75"/>
      <c r="I53" s="75"/>
      <c r="J53" s="136"/>
      <c r="K53" s="136"/>
    </row>
  </sheetData>
  <mergeCells count="82">
    <mergeCell ref="L4:L14"/>
    <mergeCell ref="L18:L28"/>
    <mergeCell ref="A38:K39"/>
    <mergeCell ref="D14:E14"/>
    <mergeCell ref="A29:A32"/>
    <mergeCell ref="K22:K25"/>
    <mergeCell ref="J22:J25"/>
    <mergeCell ref="J29:J32"/>
    <mergeCell ref="B29:C32"/>
    <mergeCell ref="D29:E29"/>
    <mergeCell ref="C18:C21"/>
    <mergeCell ref="D30:E30"/>
    <mergeCell ref="A18:A28"/>
    <mergeCell ref="B18:B25"/>
    <mergeCell ref="E35:G35"/>
    <mergeCell ref="C12:C13"/>
    <mergeCell ref="B4:B13"/>
    <mergeCell ref="J12:J13"/>
    <mergeCell ref="K12:K13"/>
    <mergeCell ref="F12:F13"/>
    <mergeCell ref="K4:K7"/>
    <mergeCell ref="J4:J7"/>
    <mergeCell ref="H4:H7"/>
    <mergeCell ref="H12:H13"/>
    <mergeCell ref="H8:H11"/>
    <mergeCell ref="F8:F11"/>
    <mergeCell ref="A1:C1"/>
    <mergeCell ref="A15:A17"/>
    <mergeCell ref="B15:B17"/>
    <mergeCell ref="G12:G13"/>
    <mergeCell ref="D3:E3"/>
    <mergeCell ref="G4:G7"/>
    <mergeCell ref="F4:F7"/>
    <mergeCell ref="C4:C7"/>
    <mergeCell ref="G8:G11"/>
    <mergeCell ref="C8:C11"/>
    <mergeCell ref="A4:A14"/>
    <mergeCell ref="J8:J11"/>
    <mergeCell ref="I4:I13"/>
    <mergeCell ref="K8:K11"/>
    <mergeCell ref="C15:C17"/>
    <mergeCell ref="D15:E15"/>
    <mergeCell ref="I15:I17"/>
    <mergeCell ref="J15:J17"/>
    <mergeCell ref="B26:B28"/>
    <mergeCell ref="C26:C28"/>
    <mergeCell ref="D26:E26"/>
    <mergeCell ref="G27:G28"/>
    <mergeCell ref="H27:H28"/>
    <mergeCell ref="C22:C25"/>
    <mergeCell ref="I26:I28"/>
    <mergeCell ref="J26:J28"/>
    <mergeCell ref="G22:G25"/>
    <mergeCell ref="H22:H25"/>
    <mergeCell ref="J18:J21"/>
    <mergeCell ref="G18:G21"/>
    <mergeCell ref="D27:E28"/>
    <mergeCell ref="F27:F28"/>
    <mergeCell ref="A36:K36"/>
    <mergeCell ref="I29:I32"/>
    <mergeCell ref="I35:K35"/>
    <mergeCell ref="K26:K28"/>
    <mergeCell ref="E34:G34"/>
    <mergeCell ref="I34:K34"/>
    <mergeCell ref="E33:G33"/>
    <mergeCell ref="I33:K33"/>
    <mergeCell ref="K29:K32"/>
    <mergeCell ref="D31:E31"/>
    <mergeCell ref="D32:E32"/>
    <mergeCell ref="F18:F21"/>
    <mergeCell ref="H18:H21"/>
    <mergeCell ref="D16:E17"/>
    <mergeCell ref="F16:F17"/>
    <mergeCell ref="G16:G17"/>
    <mergeCell ref="H16:H17"/>
    <mergeCell ref="K18:K21"/>
    <mergeCell ref="F22:F25"/>
    <mergeCell ref="L29:L32"/>
    <mergeCell ref="I22:I25"/>
    <mergeCell ref="I18:I21"/>
    <mergeCell ref="K15:K17"/>
    <mergeCell ref="L15:L17"/>
  </mergeCells>
  <phoneticPr fontId="25" type="noConversion"/>
  <conditionalFormatting sqref="G22 G8 G12 G14:G16 G26:G27 G4 G18 G29">
    <cfRule type="cellIs" dxfId="4" priority="18" stopIfTrue="1" operator="equal">
      <formula>0</formula>
    </cfRule>
  </conditionalFormatting>
  <conditionalFormatting sqref="L4 L15:L18 L29:L32">
    <cfRule type="cellIs" dxfId="3" priority="19" stopIfTrue="1" operator="lessThan">
      <formula>1</formula>
    </cfRule>
  </conditionalFormatting>
  <conditionalFormatting sqref="G30:G32">
    <cfRule type="cellIs" dxfId="2" priority="1" stopIfTrue="1" operator="equal">
      <formula>0</formula>
    </cfRule>
  </conditionalFormatting>
  <printOptions horizontalCentered="1"/>
  <pageMargins left="0.23622047244094491" right="0.23622047244094491" top="0.78740157480314965" bottom="0.15748031496062992" header="0.27559055118110237" footer="0.15748031496062992"/>
  <pageSetup paperSize="9" scale="70" orientation="portrait" r:id="rId1"/>
  <headerFooter alignWithMargins="0">
    <oddHeader>&amp;Lעמוד &amp;P מתוך &amp;N&amp;C&amp;"Arial,מודגש"&amp;12
מכרז מס' 42/12.2020 : הפעלת תוכנית להעצמה רוחנית במוסדות החינוך שבפיקוח החינוך הממלכתי דתי : מסלול 2-מוסדות בחינוך יסודי (כיתות א'-ו' או א'-ח' בהתאם לסוג בית ספר)</oddHeader>
    <oddFooter>&amp;L&amp;A</oddFooter>
  </headerFooter>
  <rowBreaks count="1" manualBreakCount="1">
    <brk id="17" max="16383" man="1"/>
  </rowBreaks>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6"/>
  <sheetViews>
    <sheetView rightToLeft="1" view="pageBreakPreview" topLeftCell="B1" zoomScaleNormal="100" zoomScaleSheetLayoutView="100" workbookViewId="0">
      <selection activeCell="D7" sqref="D7"/>
    </sheetView>
  </sheetViews>
  <sheetFormatPr defaultColWidth="9.1796875" defaultRowHeight="17.25" customHeight="1" x14ac:dyDescent="0.3"/>
  <cols>
    <col min="1" max="1" width="8.26953125" style="8" bestFit="1" customWidth="1"/>
    <col min="2" max="2" width="36.81640625" style="8" customWidth="1"/>
    <col min="3" max="3" width="13.453125" style="10" customWidth="1"/>
    <col min="4" max="4" width="6.81640625" style="8" customWidth="1"/>
    <col min="5" max="5" width="8.453125" style="8" customWidth="1"/>
    <col min="6" max="6" width="8.54296875" style="8" customWidth="1"/>
    <col min="7" max="7" width="8" style="8" customWidth="1"/>
    <col min="8" max="8" width="8.54296875" style="8" customWidth="1"/>
    <col min="9" max="9" width="7.26953125" style="8" customWidth="1"/>
    <col min="10" max="10" width="8" style="8" customWidth="1"/>
    <col min="11" max="11" width="8.1796875" style="10" customWidth="1"/>
    <col min="12" max="12" width="8.453125" style="8" customWidth="1"/>
    <col min="13" max="13" width="24" style="8" customWidth="1"/>
    <col min="14" max="16384" width="9.1796875" style="8"/>
  </cols>
  <sheetData>
    <row r="1" spans="1:15" ht="25.5" customHeight="1" thickTop="1" x14ac:dyDescent="0.3">
      <c r="A1" s="6" t="s">
        <v>25</v>
      </c>
      <c r="B1" s="7" t="s">
        <v>29</v>
      </c>
      <c r="C1" s="33" t="s">
        <v>20</v>
      </c>
      <c r="D1" s="276" t="s">
        <v>105</v>
      </c>
      <c r="E1" s="277"/>
      <c r="F1" s="277"/>
      <c r="G1" s="277"/>
      <c r="H1" s="278"/>
      <c r="I1" s="34" t="s">
        <v>0</v>
      </c>
      <c r="J1" s="43">
        <v>1</v>
      </c>
      <c r="K1" s="113" t="s">
        <v>21</v>
      </c>
      <c r="L1" s="64"/>
      <c r="M1" s="37" t="str">
        <f ca="1">CELL("filename")</f>
        <v>C:\Users\shirm\Desktop\גיבוי 150322\משרד החינוך\העצמה רוחנית\[מחוון 2022 גנים.xlsx]מחוון</v>
      </c>
    </row>
    <row r="2" spans="1:15" ht="25.5" customHeight="1" thickBot="1" x14ac:dyDescent="0.35">
      <c r="A2" s="42" t="s">
        <v>28</v>
      </c>
      <c r="B2" s="9" t="s">
        <v>81</v>
      </c>
      <c r="C2" s="45" t="str">
        <f>'סיכום הצעות'!C2</f>
        <v>00/00.2022</v>
      </c>
      <c r="D2" s="279"/>
      <c r="E2" s="280"/>
      <c r="F2" s="280"/>
      <c r="G2" s="280"/>
      <c r="H2" s="281"/>
      <c r="I2" s="38" t="s">
        <v>1</v>
      </c>
      <c r="J2" s="44">
        <v>2</v>
      </c>
      <c r="K2" s="114" t="s">
        <v>22</v>
      </c>
      <c r="L2" s="65"/>
      <c r="M2" s="41"/>
    </row>
    <row r="3" spans="1:15" s="54" customFormat="1" ht="17.25" customHeight="1" thickTop="1" x14ac:dyDescent="0.25">
      <c r="A3" s="269" t="s">
        <v>2</v>
      </c>
      <c r="B3" s="270"/>
      <c r="C3" s="267" t="s">
        <v>68</v>
      </c>
      <c r="D3" s="52" t="s">
        <v>3</v>
      </c>
      <c r="E3" s="53" t="s">
        <v>5</v>
      </c>
      <c r="F3" s="76">
        <v>1</v>
      </c>
      <c r="G3" s="53" t="s">
        <v>5</v>
      </c>
      <c r="H3" s="76">
        <v>2</v>
      </c>
      <c r="I3" s="53" t="s">
        <v>5</v>
      </c>
      <c r="J3" s="76">
        <v>3</v>
      </c>
      <c r="K3" s="53" t="s">
        <v>5</v>
      </c>
      <c r="L3" s="76">
        <v>4</v>
      </c>
      <c r="M3" s="267" t="s">
        <v>8</v>
      </c>
    </row>
    <row r="4" spans="1:15" s="54" customFormat="1" ht="17.25" customHeight="1" thickBot="1" x14ac:dyDescent="0.3">
      <c r="A4" s="271"/>
      <c r="B4" s="272"/>
      <c r="C4" s="268"/>
      <c r="D4" s="55" t="s">
        <v>4</v>
      </c>
      <c r="E4" s="56" t="s">
        <v>6</v>
      </c>
      <c r="F4" s="57" t="s">
        <v>7</v>
      </c>
      <c r="G4" s="56" t="s">
        <v>6</v>
      </c>
      <c r="H4" s="57" t="s">
        <v>7</v>
      </c>
      <c r="I4" s="56" t="s">
        <v>6</v>
      </c>
      <c r="J4" s="57" t="s">
        <v>7</v>
      </c>
      <c r="K4" s="56" t="s">
        <v>6</v>
      </c>
      <c r="L4" s="57" t="s">
        <v>7</v>
      </c>
      <c r="M4" s="268"/>
      <c r="O4" s="58"/>
    </row>
    <row r="5" spans="1:15" s="54" customFormat="1" ht="26.5" thickTop="1" x14ac:dyDescent="0.25">
      <c r="A5" s="273" t="s">
        <v>69</v>
      </c>
      <c r="B5" s="150" t="s">
        <v>107</v>
      </c>
      <c r="C5" s="146" t="s">
        <v>62</v>
      </c>
      <c r="D5" s="60">
        <v>0.9</v>
      </c>
      <c r="E5" s="66"/>
      <c r="F5" s="67"/>
      <c r="G5" s="66"/>
      <c r="H5" s="67"/>
      <c r="I5" s="66"/>
      <c r="J5" s="67"/>
      <c r="K5" s="66"/>
      <c r="L5" s="67"/>
      <c r="M5" s="143" t="s">
        <v>63</v>
      </c>
    </row>
    <row r="6" spans="1:15" s="54" customFormat="1" ht="17.25" customHeight="1" thickBot="1" x14ac:dyDescent="0.3">
      <c r="A6" s="274"/>
      <c r="B6" s="77" t="s">
        <v>27</v>
      </c>
      <c r="C6" s="59" t="s">
        <v>19</v>
      </c>
      <c r="D6" s="78">
        <v>0.1</v>
      </c>
      <c r="E6" s="66"/>
      <c r="F6" s="79"/>
      <c r="G6" s="66"/>
      <c r="H6" s="79"/>
      <c r="I6" s="66"/>
      <c r="J6" s="79"/>
      <c r="K6" s="66"/>
      <c r="L6" s="79"/>
      <c r="M6" s="144" t="s">
        <v>63</v>
      </c>
    </row>
    <row r="7" spans="1:15" s="54" customFormat="1" ht="17.25" customHeight="1" thickBot="1" x14ac:dyDescent="0.3">
      <c r="A7" s="275"/>
      <c r="B7" s="89" t="s">
        <v>9</v>
      </c>
      <c r="C7" s="90"/>
      <c r="D7" s="91">
        <f>SUM(D5:D6)</f>
        <v>1</v>
      </c>
      <c r="E7" s="92"/>
      <c r="F7" s="93"/>
      <c r="G7" s="92"/>
      <c r="H7" s="93"/>
      <c r="I7" s="92"/>
      <c r="J7" s="93"/>
      <c r="K7" s="92"/>
      <c r="L7" s="93"/>
      <c r="M7" s="94"/>
    </row>
    <row r="8" spans="1:15" s="54" customFormat="1" ht="17.25" customHeight="1" thickTop="1" thickBot="1" x14ac:dyDescent="0.3">
      <c r="A8" s="273" t="s">
        <v>34</v>
      </c>
      <c r="B8" s="80" t="s">
        <v>34</v>
      </c>
      <c r="C8" s="59" t="s">
        <v>19</v>
      </c>
      <c r="D8" s="81">
        <v>1</v>
      </c>
      <c r="E8" s="66"/>
      <c r="F8" s="68"/>
      <c r="G8" s="66"/>
      <c r="H8" s="68"/>
      <c r="I8" s="66"/>
      <c r="J8" s="79"/>
      <c r="K8" s="66"/>
      <c r="L8" s="79"/>
      <c r="M8" s="144" t="s">
        <v>63</v>
      </c>
    </row>
    <row r="9" spans="1:15" s="54" customFormat="1" ht="17.25" customHeight="1" thickBot="1" x14ac:dyDescent="0.3">
      <c r="A9" s="275"/>
      <c r="B9" s="89" t="s">
        <v>9</v>
      </c>
      <c r="C9" s="90"/>
      <c r="D9" s="91">
        <f>SUM(D8)</f>
        <v>1</v>
      </c>
      <c r="E9" s="92"/>
      <c r="F9" s="93"/>
      <c r="G9" s="92"/>
      <c r="H9" s="93"/>
      <c r="I9" s="92"/>
      <c r="J9" s="93"/>
      <c r="K9" s="92"/>
      <c r="L9" s="93"/>
      <c r="M9" s="94"/>
    </row>
    <row r="10" spans="1:15" s="54" customFormat="1" ht="17.25" customHeight="1" thickTop="1" x14ac:dyDescent="0.25">
      <c r="A10" s="273" t="s">
        <v>42</v>
      </c>
      <c r="B10" s="80" t="s">
        <v>35</v>
      </c>
      <c r="C10" s="59" t="s">
        <v>19</v>
      </c>
      <c r="D10" s="78">
        <v>0.4</v>
      </c>
      <c r="E10" s="66"/>
      <c r="F10" s="67"/>
      <c r="G10" s="69"/>
      <c r="H10" s="67"/>
      <c r="I10" s="69"/>
      <c r="J10" s="79"/>
      <c r="K10" s="69"/>
      <c r="L10" s="79"/>
      <c r="M10" s="144" t="s">
        <v>63</v>
      </c>
    </row>
    <row r="11" spans="1:15" s="54" customFormat="1" ht="17.25" customHeight="1" x14ac:dyDescent="0.25">
      <c r="A11" s="274"/>
      <c r="B11" s="61" t="s">
        <v>36</v>
      </c>
      <c r="C11" s="59" t="s">
        <v>19</v>
      </c>
      <c r="D11" s="62">
        <v>0.35</v>
      </c>
      <c r="E11" s="66"/>
      <c r="F11" s="68"/>
      <c r="G11" s="70"/>
      <c r="H11" s="68"/>
      <c r="I11" s="70"/>
      <c r="J11" s="68"/>
      <c r="K11" s="70"/>
      <c r="L11" s="68"/>
      <c r="M11" s="145" t="s">
        <v>63</v>
      </c>
    </row>
    <row r="12" spans="1:15" s="54" customFormat="1" ht="17.25" customHeight="1" thickBot="1" x14ac:dyDescent="0.3">
      <c r="A12" s="274"/>
      <c r="B12" s="80" t="s">
        <v>37</v>
      </c>
      <c r="C12" s="59" t="s">
        <v>19</v>
      </c>
      <c r="D12" s="62">
        <v>0.25</v>
      </c>
      <c r="E12" s="66"/>
      <c r="F12" s="68"/>
      <c r="G12" s="70"/>
      <c r="H12" s="68"/>
      <c r="I12" s="70"/>
      <c r="J12" s="68"/>
      <c r="K12" s="70"/>
      <c r="L12" s="68"/>
      <c r="M12" s="145" t="s">
        <v>63</v>
      </c>
    </row>
    <row r="13" spans="1:15" s="54" customFormat="1" ht="17.25" customHeight="1" thickBot="1" x14ac:dyDescent="0.3">
      <c r="A13" s="275"/>
      <c r="B13" s="89" t="s">
        <v>9</v>
      </c>
      <c r="C13" s="90"/>
      <c r="D13" s="91">
        <f>SUM(D10:D12)</f>
        <v>1</v>
      </c>
      <c r="E13" s="92"/>
      <c r="F13" s="93"/>
      <c r="G13" s="92"/>
      <c r="H13" s="93"/>
      <c r="I13" s="92"/>
      <c r="J13" s="93"/>
      <c r="K13" s="92"/>
      <c r="L13" s="93"/>
      <c r="M13" s="94"/>
    </row>
    <row r="14" spans="1:15" s="54" customFormat="1" ht="14" thickTop="1" thickBot="1" x14ac:dyDescent="0.3">
      <c r="A14" s="273" t="s">
        <v>82</v>
      </c>
      <c r="B14" s="82" t="s">
        <v>83</v>
      </c>
      <c r="C14" s="59" t="s">
        <v>19</v>
      </c>
      <c r="D14" s="62">
        <v>1</v>
      </c>
      <c r="E14" s="66"/>
      <c r="F14" s="67"/>
      <c r="G14" s="83"/>
      <c r="H14" s="84"/>
      <c r="I14" s="83"/>
      <c r="J14" s="84"/>
      <c r="K14" s="83"/>
      <c r="L14" s="84"/>
      <c r="M14" s="85"/>
    </row>
    <row r="15" spans="1:15" s="54" customFormat="1" ht="17.25" customHeight="1" thickBot="1" x14ac:dyDescent="0.3">
      <c r="A15" s="275"/>
      <c r="B15" s="89" t="s">
        <v>9</v>
      </c>
      <c r="C15" s="90"/>
      <c r="D15" s="91">
        <f>SUM(D14:D14)</f>
        <v>1</v>
      </c>
      <c r="E15" s="92"/>
      <c r="F15" s="93"/>
      <c r="G15" s="92"/>
      <c r="H15" s="93"/>
      <c r="I15" s="92"/>
      <c r="J15" s="93"/>
      <c r="K15" s="92"/>
      <c r="L15" s="93"/>
      <c r="M15" s="94"/>
    </row>
    <row r="16" spans="1:15" s="54" customFormat="1" ht="17.25" customHeight="1" thickTop="1" x14ac:dyDescent="0.25">
      <c r="A16" s="273" t="s">
        <v>70</v>
      </c>
      <c r="B16" s="282" t="s">
        <v>2</v>
      </c>
      <c r="C16" s="267" t="s">
        <v>66</v>
      </c>
      <c r="D16" s="267" t="s">
        <v>67</v>
      </c>
      <c r="E16" s="53" t="s">
        <v>5</v>
      </c>
      <c r="F16" s="76">
        <v>1</v>
      </c>
      <c r="G16" s="53" t="s">
        <v>5</v>
      </c>
      <c r="H16" s="76">
        <v>2</v>
      </c>
      <c r="I16" s="53" t="s">
        <v>5</v>
      </c>
      <c r="J16" s="76">
        <v>3</v>
      </c>
      <c r="K16" s="53" t="s">
        <v>5</v>
      </c>
      <c r="L16" s="76">
        <v>4</v>
      </c>
      <c r="M16" s="267" t="s">
        <v>8</v>
      </c>
    </row>
    <row r="17" spans="1:15" s="54" customFormat="1" ht="17.25" customHeight="1" thickBot="1" x14ac:dyDescent="0.3">
      <c r="A17" s="274"/>
      <c r="B17" s="283"/>
      <c r="C17" s="268"/>
      <c r="D17" s="268"/>
      <c r="E17" s="56" t="s">
        <v>6</v>
      </c>
      <c r="F17" s="57" t="s">
        <v>7</v>
      </c>
      <c r="G17" s="56" t="s">
        <v>6</v>
      </c>
      <c r="H17" s="57" t="s">
        <v>7</v>
      </c>
      <c r="I17" s="56" t="s">
        <v>6</v>
      </c>
      <c r="J17" s="57" t="s">
        <v>7</v>
      </c>
      <c r="K17" s="56" t="s">
        <v>6</v>
      </c>
      <c r="L17" s="57" t="s">
        <v>7</v>
      </c>
      <c r="M17" s="268"/>
      <c r="O17" s="58"/>
    </row>
    <row r="18" spans="1:15" s="54" customFormat="1" ht="13.5" thickTop="1" x14ac:dyDescent="0.25">
      <c r="A18" s="274"/>
      <c r="B18" s="150" t="s">
        <v>117</v>
      </c>
      <c r="C18" s="110" t="s">
        <v>118</v>
      </c>
      <c r="D18" s="86">
        <v>10400</v>
      </c>
      <c r="E18" s="72"/>
      <c r="F18" s="87"/>
      <c r="G18" s="88"/>
      <c r="H18" s="87"/>
      <c r="I18" s="88"/>
      <c r="J18" s="87"/>
      <c r="K18" s="88"/>
      <c r="L18" s="87"/>
      <c r="M18" s="85"/>
    </row>
    <row r="19" spans="1:15" s="54" customFormat="1" ht="13" x14ac:dyDescent="0.25">
      <c r="A19" s="274"/>
      <c r="B19" s="151" t="s">
        <v>119</v>
      </c>
      <c r="C19" s="109" t="s">
        <v>84</v>
      </c>
      <c r="D19" s="71">
        <v>4160</v>
      </c>
      <c r="E19" s="72"/>
      <c r="F19" s="73"/>
      <c r="G19" s="74"/>
      <c r="H19" s="73"/>
      <c r="I19" s="74"/>
      <c r="J19" s="73"/>
      <c r="K19" s="74"/>
      <c r="L19" s="73"/>
      <c r="M19" s="63"/>
    </row>
    <row r="20" spans="1:15" s="54" customFormat="1" ht="13" x14ac:dyDescent="0.25">
      <c r="A20" s="274"/>
      <c r="B20" s="151" t="s">
        <v>85</v>
      </c>
      <c r="C20" s="111" t="s">
        <v>84</v>
      </c>
      <c r="D20" s="71">
        <v>390</v>
      </c>
      <c r="E20" s="72"/>
      <c r="F20" s="73"/>
      <c r="G20" s="74"/>
      <c r="H20" s="73"/>
      <c r="I20" s="74"/>
      <c r="J20" s="73"/>
      <c r="K20" s="74"/>
      <c r="L20" s="73"/>
      <c r="M20" s="63"/>
    </row>
    <row r="21" spans="1:15" s="54" customFormat="1" ht="13" x14ac:dyDescent="0.25">
      <c r="A21" s="274"/>
      <c r="B21" s="151" t="s">
        <v>120</v>
      </c>
      <c r="C21" s="111" t="s">
        <v>84</v>
      </c>
      <c r="D21" s="71">
        <v>1560</v>
      </c>
      <c r="E21" s="72"/>
      <c r="F21" s="73"/>
      <c r="G21" s="74"/>
      <c r="H21" s="73"/>
      <c r="I21" s="74"/>
      <c r="J21" s="73"/>
      <c r="K21" s="74"/>
      <c r="L21" s="73"/>
      <c r="M21" s="63"/>
    </row>
    <row r="22" spans="1:15" s="54" customFormat="1" ht="13" x14ac:dyDescent="0.25">
      <c r="A22" s="274"/>
      <c r="B22" s="151" t="s">
        <v>121</v>
      </c>
      <c r="C22" s="111" t="s">
        <v>84</v>
      </c>
      <c r="D22" s="71">
        <v>1040</v>
      </c>
      <c r="E22" s="72"/>
      <c r="F22" s="73"/>
      <c r="G22" s="74"/>
      <c r="H22" s="73"/>
      <c r="I22" s="74"/>
      <c r="J22" s="73"/>
      <c r="K22" s="74"/>
      <c r="L22" s="73"/>
      <c r="M22" s="63"/>
    </row>
    <row r="23" spans="1:15" s="54" customFormat="1" ht="13.5" thickBot="1" x14ac:dyDescent="0.3">
      <c r="A23" s="274"/>
      <c r="B23" s="177" t="s">
        <v>124</v>
      </c>
      <c r="C23" s="178" t="s">
        <v>84</v>
      </c>
      <c r="D23" s="179">
        <v>28</v>
      </c>
      <c r="E23" s="72"/>
      <c r="F23" s="73"/>
      <c r="G23" s="74"/>
      <c r="H23" s="73"/>
      <c r="I23" s="74"/>
      <c r="J23" s="73"/>
      <c r="K23" s="74"/>
      <c r="L23" s="73"/>
      <c r="M23" s="63"/>
    </row>
    <row r="24" spans="1:15" s="54" customFormat="1" ht="17.25" customHeight="1" thickBot="1" x14ac:dyDescent="0.3">
      <c r="A24" s="274"/>
      <c r="B24" s="152" t="s">
        <v>23</v>
      </c>
      <c r="C24" s="90"/>
      <c r="D24" s="95"/>
      <c r="E24" s="92"/>
      <c r="F24" s="93"/>
      <c r="G24" s="92"/>
      <c r="H24" s="93"/>
      <c r="I24" s="92"/>
      <c r="J24" s="93"/>
      <c r="K24" s="92"/>
      <c r="L24" s="93"/>
      <c r="M24" s="94"/>
    </row>
    <row r="25" spans="1:15" s="54" customFormat="1" ht="17.25" customHeight="1" thickTop="1" thickBot="1" x14ac:dyDescent="0.3">
      <c r="A25" s="275"/>
      <c r="B25" s="152" t="s">
        <v>24</v>
      </c>
      <c r="C25" s="90"/>
      <c r="D25" s="96"/>
      <c r="E25" s="97"/>
      <c r="F25" s="93"/>
      <c r="G25" s="92"/>
      <c r="H25" s="93"/>
      <c r="I25" s="92"/>
      <c r="J25" s="93"/>
      <c r="K25" s="92"/>
      <c r="L25" s="93"/>
      <c r="M25" s="94"/>
    </row>
    <row r="26" spans="1:15" s="54" customFormat="1" ht="17.25" customHeight="1" thickTop="1" x14ac:dyDescent="0.25"/>
  </sheetData>
  <mergeCells count="13">
    <mergeCell ref="D1:H2"/>
    <mergeCell ref="B16:B17"/>
    <mergeCell ref="C16:C17"/>
    <mergeCell ref="D16:D17"/>
    <mergeCell ref="A10:A13"/>
    <mergeCell ref="A8:A9"/>
    <mergeCell ref="M16:M17"/>
    <mergeCell ref="M3:M4"/>
    <mergeCell ref="C3:C4"/>
    <mergeCell ref="A3:B4"/>
    <mergeCell ref="A5:A7"/>
    <mergeCell ref="A16:A25"/>
    <mergeCell ref="A14:A15"/>
  </mergeCells>
  <phoneticPr fontId="0" type="noConversion"/>
  <conditionalFormatting sqref="D7 D9 D13 D15">
    <cfRule type="cellIs" dxfId="1" priority="1" stopIfTrue="1" operator="notEqual">
      <formula>1</formula>
    </cfRule>
  </conditionalFormatting>
  <printOptions horizontalCentered="1"/>
  <pageMargins left="0" right="0.15748031496062992" top="0.47244094488188981" bottom="0" header="0" footer="0"/>
  <pageSetup paperSize="9" scale="94" orientation="landscape" horizontalDpi="300" verticalDpi="300" r:id="rId1"/>
  <headerFooter alignWithMargins="0">
    <oddHeader xml:space="preserve">&amp;Lנספח מספר 6(2), א'
</oddHead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31"/>
  <sheetViews>
    <sheetView rightToLeft="1" view="pageBreakPreview" zoomScale="90" zoomScaleNormal="100" workbookViewId="0">
      <selection activeCell="C3" sqref="C3"/>
    </sheetView>
  </sheetViews>
  <sheetFormatPr defaultColWidth="9.1796875" defaultRowHeight="17.25" customHeight="1" x14ac:dyDescent="0.3"/>
  <cols>
    <col min="1" max="1" width="6.26953125" style="11" customWidth="1"/>
    <col min="2" max="2" width="19.81640625" style="11" customWidth="1"/>
    <col min="3" max="7" width="12.81640625" style="11" customWidth="1"/>
    <col min="8" max="8" width="10" style="11" customWidth="1"/>
    <col min="9" max="9" width="10.7265625" style="11" customWidth="1"/>
    <col min="10" max="10" width="8.7265625" style="11" customWidth="1"/>
    <col min="11" max="11" width="9.7265625" style="11" bestFit="1" customWidth="1"/>
    <col min="12" max="12" width="24.1796875" style="11" customWidth="1"/>
    <col min="13" max="16384" width="9.1796875" style="11"/>
  </cols>
  <sheetData>
    <row r="1" spans="1:12" s="8" customFormat="1" ht="17.25" customHeight="1" thickTop="1" x14ac:dyDescent="0.3">
      <c r="A1" s="305" t="s">
        <v>18</v>
      </c>
      <c r="B1" s="306"/>
      <c r="C1" s="33" t="s">
        <v>20</v>
      </c>
      <c r="D1" s="276" t="s">
        <v>106</v>
      </c>
      <c r="E1" s="277"/>
      <c r="F1" s="277"/>
      <c r="G1" s="277"/>
      <c r="H1" s="278"/>
      <c r="I1" s="34" t="s">
        <v>0</v>
      </c>
      <c r="J1" s="35">
        <v>2</v>
      </c>
      <c r="K1" s="36" t="s">
        <v>21</v>
      </c>
      <c r="L1" s="37" t="str">
        <f ca="1">CELL("filename")</f>
        <v>C:\Users\shirm\Desktop\גיבוי 150322\משרד החינוך\העצמה רוחנית\[מחוון 2022 גנים.xlsx]מחוון</v>
      </c>
    </row>
    <row r="2" spans="1:12" s="8" customFormat="1" ht="17.25" customHeight="1" thickBot="1" x14ac:dyDescent="0.35">
      <c r="A2" s="307" t="s">
        <v>81</v>
      </c>
      <c r="B2" s="308"/>
      <c r="C2" s="45" t="s">
        <v>123</v>
      </c>
      <c r="D2" s="279"/>
      <c r="E2" s="280"/>
      <c r="F2" s="280"/>
      <c r="G2" s="280"/>
      <c r="H2" s="281"/>
      <c r="I2" s="38" t="s">
        <v>1</v>
      </c>
      <c r="J2" s="39">
        <v>2</v>
      </c>
      <c r="K2" s="40" t="s">
        <v>22</v>
      </c>
      <c r="L2" s="41"/>
    </row>
    <row r="3" spans="1:12" s="15" customFormat="1" ht="17.25" customHeight="1" thickTop="1" thickBot="1" x14ac:dyDescent="0.35">
      <c r="A3" s="12"/>
      <c r="B3" s="13"/>
      <c r="C3" s="14"/>
      <c r="D3" s="301" t="s">
        <v>30</v>
      </c>
      <c r="E3" s="302"/>
      <c r="F3" s="302"/>
      <c r="G3" s="302"/>
      <c r="H3" s="5">
        <v>0.6</v>
      </c>
      <c r="I3" s="13" t="s">
        <v>31</v>
      </c>
      <c r="J3" s="5">
        <v>0.4</v>
      </c>
      <c r="K3" s="13" t="s">
        <v>17</v>
      </c>
      <c r="L3" s="14"/>
    </row>
    <row r="4" spans="1:12" s="107" customFormat="1" ht="20.149999999999999" customHeight="1" thickTop="1" x14ac:dyDescent="0.25">
      <c r="A4" s="314" t="s">
        <v>10</v>
      </c>
      <c r="B4" s="311" t="s">
        <v>11</v>
      </c>
      <c r="C4" s="284" t="s">
        <v>12</v>
      </c>
      <c r="D4" s="287" t="s">
        <v>41</v>
      </c>
      <c r="E4" s="290" t="s">
        <v>34</v>
      </c>
      <c r="F4" s="290" t="s">
        <v>42</v>
      </c>
      <c r="G4" s="290" t="s">
        <v>82</v>
      </c>
      <c r="H4" s="317" t="s">
        <v>43</v>
      </c>
      <c r="I4" s="287" t="s">
        <v>44</v>
      </c>
      <c r="J4" s="317" t="s">
        <v>45</v>
      </c>
      <c r="K4" s="293" t="s">
        <v>77</v>
      </c>
      <c r="L4" s="284" t="s">
        <v>47</v>
      </c>
    </row>
    <row r="5" spans="1:12" s="107" customFormat="1" ht="20.149999999999999" customHeight="1" x14ac:dyDescent="0.25">
      <c r="A5" s="315"/>
      <c r="B5" s="312"/>
      <c r="C5" s="285"/>
      <c r="D5" s="288"/>
      <c r="E5" s="291"/>
      <c r="F5" s="291"/>
      <c r="G5" s="291"/>
      <c r="H5" s="318"/>
      <c r="I5" s="288"/>
      <c r="J5" s="318"/>
      <c r="K5" s="294"/>
      <c r="L5" s="285"/>
    </row>
    <row r="6" spans="1:12" s="107" customFormat="1" ht="20.149999999999999" customHeight="1" thickBot="1" x14ac:dyDescent="0.3">
      <c r="A6" s="315"/>
      <c r="B6" s="312"/>
      <c r="C6" s="286"/>
      <c r="D6" s="289"/>
      <c r="E6" s="292"/>
      <c r="F6" s="292"/>
      <c r="G6" s="292"/>
      <c r="H6" s="319"/>
      <c r="I6" s="289"/>
      <c r="J6" s="319"/>
      <c r="K6" s="295"/>
      <c r="L6" s="285"/>
    </row>
    <row r="7" spans="1:12" s="108" customFormat="1" ht="18" customHeight="1" thickTop="1" thickBot="1" x14ac:dyDescent="0.3">
      <c r="A7" s="316"/>
      <c r="B7" s="313"/>
      <c r="C7" s="16" t="s">
        <v>13</v>
      </c>
      <c r="D7" s="1">
        <v>0.4</v>
      </c>
      <c r="E7" s="2">
        <v>0.1</v>
      </c>
      <c r="F7" s="2">
        <v>0.2</v>
      </c>
      <c r="G7" s="2">
        <v>0.3</v>
      </c>
      <c r="H7" s="3">
        <f>SUM(D7:G7)</f>
        <v>1</v>
      </c>
      <c r="I7" s="1">
        <v>1</v>
      </c>
      <c r="J7" s="3">
        <v>1</v>
      </c>
      <c r="K7" s="4"/>
      <c r="L7" s="286"/>
    </row>
    <row r="8" spans="1:12" s="102" customFormat="1" ht="17.25" customHeight="1" thickTop="1" x14ac:dyDescent="0.25">
      <c r="A8" s="310">
        <v>1</v>
      </c>
      <c r="B8" s="309"/>
      <c r="C8" s="98" t="s">
        <v>14</v>
      </c>
      <c r="D8" s="99"/>
      <c r="E8" s="100"/>
      <c r="F8" s="101"/>
      <c r="G8" s="101"/>
      <c r="H8" s="326"/>
      <c r="I8" s="101"/>
      <c r="J8" s="326"/>
      <c r="K8" s="321"/>
      <c r="L8" s="303"/>
    </row>
    <row r="9" spans="1:12" s="102" customFormat="1" ht="17.25" customHeight="1" x14ac:dyDescent="0.25">
      <c r="A9" s="300"/>
      <c r="B9" s="298"/>
      <c r="C9" s="103" t="s">
        <v>15</v>
      </c>
      <c r="D9" s="104"/>
      <c r="E9" s="105"/>
      <c r="F9" s="105"/>
      <c r="G9" s="105"/>
      <c r="H9" s="325"/>
      <c r="I9" s="104"/>
      <c r="J9" s="325"/>
      <c r="K9" s="322"/>
      <c r="L9" s="304"/>
    </row>
    <row r="10" spans="1:12" s="102" customFormat="1" ht="17.25" customHeight="1" x14ac:dyDescent="0.25">
      <c r="A10" s="296">
        <v>2</v>
      </c>
      <c r="B10" s="298"/>
      <c r="C10" s="106" t="s">
        <v>14</v>
      </c>
      <c r="D10" s="99"/>
      <c r="E10" s="100"/>
      <c r="F10" s="101"/>
      <c r="G10" s="101"/>
      <c r="H10" s="323"/>
      <c r="I10" s="101"/>
      <c r="J10" s="323"/>
      <c r="K10" s="327"/>
      <c r="L10" s="304"/>
    </row>
    <row r="11" spans="1:12" s="102" customFormat="1" ht="17.25" customHeight="1" x14ac:dyDescent="0.25">
      <c r="A11" s="300"/>
      <c r="B11" s="298"/>
      <c r="C11" s="103" t="s">
        <v>15</v>
      </c>
      <c r="D11" s="104"/>
      <c r="E11" s="105"/>
      <c r="F11" s="105"/>
      <c r="G11" s="105"/>
      <c r="H11" s="325"/>
      <c r="I11" s="104"/>
      <c r="J11" s="325"/>
      <c r="K11" s="322"/>
      <c r="L11" s="304"/>
    </row>
    <row r="12" spans="1:12" s="102" customFormat="1" ht="17.25" customHeight="1" x14ac:dyDescent="0.25">
      <c r="A12" s="296">
        <v>3</v>
      </c>
      <c r="B12" s="298"/>
      <c r="C12" s="106" t="s">
        <v>14</v>
      </c>
      <c r="D12" s="99"/>
      <c r="E12" s="100"/>
      <c r="F12" s="101"/>
      <c r="G12" s="101"/>
      <c r="H12" s="323"/>
      <c r="I12" s="101"/>
      <c r="J12" s="323"/>
      <c r="K12" s="327"/>
      <c r="L12" s="304"/>
    </row>
    <row r="13" spans="1:12" s="102" customFormat="1" ht="17.25" customHeight="1" x14ac:dyDescent="0.25">
      <c r="A13" s="300"/>
      <c r="B13" s="298"/>
      <c r="C13" s="103" t="s">
        <v>15</v>
      </c>
      <c r="D13" s="104"/>
      <c r="E13" s="105"/>
      <c r="F13" s="105"/>
      <c r="G13" s="105"/>
      <c r="H13" s="325"/>
      <c r="I13" s="104"/>
      <c r="J13" s="325"/>
      <c r="K13" s="322"/>
      <c r="L13" s="304"/>
    </row>
    <row r="14" spans="1:12" s="102" customFormat="1" ht="17.25" customHeight="1" x14ac:dyDescent="0.25">
      <c r="A14" s="296">
        <v>4</v>
      </c>
      <c r="B14" s="298"/>
      <c r="C14" s="106" t="s">
        <v>14</v>
      </c>
      <c r="D14" s="99"/>
      <c r="E14" s="100"/>
      <c r="F14" s="101"/>
      <c r="G14" s="101"/>
      <c r="H14" s="323"/>
      <c r="I14" s="101"/>
      <c r="J14" s="323"/>
      <c r="K14" s="327"/>
      <c r="L14" s="304"/>
    </row>
    <row r="15" spans="1:12" s="102" customFormat="1" ht="17.25" customHeight="1" x14ac:dyDescent="0.25">
      <c r="A15" s="300"/>
      <c r="B15" s="298"/>
      <c r="C15" s="103" t="s">
        <v>15</v>
      </c>
      <c r="D15" s="104"/>
      <c r="E15" s="105"/>
      <c r="F15" s="105"/>
      <c r="G15" s="105"/>
      <c r="H15" s="325"/>
      <c r="I15" s="104"/>
      <c r="J15" s="325"/>
      <c r="K15" s="322"/>
      <c r="L15" s="304"/>
    </row>
    <row r="16" spans="1:12" s="102" customFormat="1" ht="17.25" customHeight="1" x14ac:dyDescent="0.25">
      <c r="A16" s="296">
        <v>5</v>
      </c>
      <c r="B16" s="298"/>
      <c r="C16" s="106" t="s">
        <v>14</v>
      </c>
      <c r="D16" s="99"/>
      <c r="E16" s="100"/>
      <c r="F16" s="101"/>
      <c r="G16" s="101"/>
      <c r="H16" s="323"/>
      <c r="I16" s="101"/>
      <c r="J16" s="323"/>
      <c r="K16" s="327"/>
      <c r="L16" s="304"/>
    </row>
    <row r="17" spans="1:12" s="102" customFormat="1" ht="17.25" customHeight="1" x14ac:dyDescent="0.25">
      <c r="A17" s="300"/>
      <c r="B17" s="298"/>
      <c r="C17" s="103" t="s">
        <v>15</v>
      </c>
      <c r="D17" s="104"/>
      <c r="E17" s="105"/>
      <c r="F17" s="105"/>
      <c r="G17" s="105"/>
      <c r="H17" s="325"/>
      <c r="I17" s="104"/>
      <c r="J17" s="325"/>
      <c r="K17" s="322"/>
      <c r="L17" s="304"/>
    </row>
    <row r="18" spans="1:12" s="102" customFormat="1" ht="17.25" customHeight="1" x14ac:dyDescent="0.25">
      <c r="A18" s="296">
        <v>6</v>
      </c>
      <c r="B18" s="298"/>
      <c r="C18" s="106" t="s">
        <v>14</v>
      </c>
      <c r="D18" s="99"/>
      <c r="E18" s="100"/>
      <c r="F18" s="101"/>
      <c r="G18" s="101"/>
      <c r="H18" s="323"/>
      <c r="I18" s="101"/>
      <c r="J18" s="323"/>
      <c r="K18" s="327"/>
      <c r="L18" s="304"/>
    </row>
    <row r="19" spans="1:12" s="102" customFormat="1" ht="17.25" customHeight="1" thickBot="1" x14ac:dyDescent="0.3">
      <c r="A19" s="297"/>
      <c r="B19" s="299"/>
      <c r="C19" s="103" t="s">
        <v>15</v>
      </c>
      <c r="D19" s="104"/>
      <c r="E19" s="105"/>
      <c r="F19" s="105"/>
      <c r="G19" s="105"/>
      <c r="H19" s="324"/>
      <c r="I19" s="104"/>
      <c r="J19" s="324"/>
      <c r="K19" s="328"/>
      <c r="L19" s="320"/>
    </row>
    <row r="20" spans="1:12" ht="17.25" customHeight="1" thickTop="1" thickBot="1" x14ac:dyDescent="0.35">
      <c r="A20" s="32"/>
      <c r="B20" s="18"/>
      <c r="C20" s="19"/>
      <c r="D20" s="28"/>
      <c r="E20" s="29"/>
      <c r="F20" s="29"/>
      <c r="G20" s="29"/>
      <c r="H20" s="30"/>
      <c r="I20" s="46">
        <f>MIN(I8,I10,I12,I14,I16,I18)</f>
        <v>0</v>
      </c>
      <c r="J20" s="30"/>
      <c r="K20" s="28"/>
      <c r="L20" s="31"/>
    </row>
    <row r="21" spans="1:12" ht="17.25" customHeight="1" thickTop="1" x14ac:dyDescent="0.3">
      <c r="A21" s="20"/>
      <c r="B21" s="21"/>
      <c r="C21" s="21"/>
      <c r="D21" s="21"/>
      <c r="E21" s="21"/>
      <c r="F21" s="21"/>
      <c r="G21" s="21"/>
      <c r="H21" s="21"/>
      <c r="I21" s="21"/>
      <c r="J21" s="21"/>
      <c r="K21" s="21"/>
      <c r="L21" s="22"/>
    </row>
    <row r="22" spans="1:12" ht="17.25" customHeight="1" x14ac:dyDescent="0.3">
      <c r="A22" s="23"/>
      <c r="L22" s="17"/>
    </row>
    <row r="23" spans="1:12" ht="17.25" customHeight="1" x14ac:dyDescent="0.3">
      <c r="A23" s="23"/>
      <c r="B23" s="50" t="s">
        <v>32</v>
      </c>
      <c r="C23" s="49">
        <f>H3</f>
        <v>0.6</v>
      </c>
      <c r="L23" s="17"/>
    </row>
    <row r="24" spans="1:12" ht="17.25" customHeight="1" x14ac:dyDescent="0.3">
      <c r="A24" s="23"/>
      <c r="B24" s="50" t="s">
        <v>33</v>
      </c>
      <c r="C24" s="49">
        <f>J3</f>
        <v>0.4</v>
      </c>
      <c r="L24" s="17"/>
    </row>
    <row r="25" spans="1:12" ht="17.25" customHeight="1" x14ac:dyDescent="0.3">
      <c r="A25" s="23"/>
      <c r="B25" s="50" t="s">
        <v>16</v>
      </c>
      <c r="C25" s="49">
        <f>SUM(C23:C24)</f>
        <v>1</v>
      </c>
      <c r="L25" s="17"/>
    </row>
    <row r="26" spans="1:12" ht="17.25" customHeight="1" x14ac:dyDescent="0.3">
      <c r="A26" s="23"/>
      <c r="B26" s="50"/>
      <c r="C26" s="48"/>
      <c r="L26" s="17"/>
    </row>
    <row r="27" spans="1:12" ht="42.75" customHeight="1" x14ac:dyDescent="0.3">
      <c r="A27" s="23"/>
      <c r="B27" s="51" t="s">
        <v>26</v>
      </c>
      <c r="C27" s="49">
        <v>0.8</v>
      </c>
      <c r="L27" s="17"/>
    </row>
    <row r="28" spans="1:12" ht="17.25" customHeight="1" x14ac:dyDescent="0.3">
      <c r="A28" s="23"/>
      <c r="C28" s="24"/>
      <c r="L28" s="17"/>
    </row>
    <row r="29" spans="1:12" ht="17.25" customHeight="1" x14ac:dyDescent="0.35">
      <c r="A29" s="23"/>
      <c r="B29" s="47" t="s">
        <v>38</v>
      </c>
      <c r="C29" s="15"/>
      <c r="D29" s="15"/>
      <c r="E29" s="15"/>
      <c r="F29" s="49">
        <v>0.7</v>
      </c>
      <c r="L29" s="17"/>
    </row>
    <row r="30" spans="1:12" ht="17.25" customHeight="1" thickBot="1" x14ac:dyDescent="0.35">
      <c r="A30" s="25"/>
      <c r="B30" s="26"/>
      <c r="C30" s="26"/>
      <c r="D30" s="26"/>
      <c r="E30" s="26"/>
      <c r="F30" s="26"/>
      <c r="G30" s="26"/>
      <c r="H30" s="26"/>
      <c r="I30" s="26"/>
      <c r="J30" s="26"/>
      <c r="K30" s="26"/>
      <c r="L30" s="27"/>
    </row>
    <row r="31" spans="1:12" ht="17.25" customHeight="1" thickTop="1" x14ac:dyDescent="0.3"/>
  </sheetData>
  <mergeCells count="52">
    <mergeCell ref="H10:H11"/>
    <mergeCell ref="H8:H9"/>
    <mergeCell ref="H18:H19"/>
    <mergeCell ref="H16:H17"/>
    <mergeCell ref="H14:H15"/>
    <mergeCell ref="H12:H13"/>
    <mergeCell ref="K8:K9"/>
    <mergeCell ref="J18:J19"/>
    <mergeCell ref="J16:J17"/>
    <mergeCell ref="J14:J15"/>
    <mergeCell ref="J12:J13"/>
    <mergeCell ref="J10:J11"/>
    <mergeCell ref="J8:J9"/>
    <mergeCell ref="K18:K19"/>
    <mergeCell ref="K16:K17"/>
    <mergeCell ref="K14:K15"/>
    <mergeCell ref="K12:K13"/>
    <mergeCell ref="K10:K11"/>
    <mergeCell ref="L18:L19"/>
    <mergeCell ref="L10:L11"/>
    <mergeCell ref="L12:L13"/>
    <mergeCell ref="L14:L15"/>
    <mergeCell ref="L16:L17"/>
    <mergeCell ref="D3:G3"/>
    <mergeCell ref="D1:H2"/>
    <mergeCell ref="L8:L9"/>
    <mergeCell ref="A12:A13"/>
    <mergeCell ref="A1:B1"/>
    <mergeCell ref="A2:B2"/>
    <mergeCell ref="B8:B9"/>
    <mergeCell ref="B10:B11"/>
    <mergeCell ref="A8:A9"/>
    <mergeCell ref="A10:A11"/>
    <mergeCell ref="B4:B7"/>
    <mergeCell ref="A4:A7"/>
    <mergeCell ref="L4:L7"/>
    <mergeCell ref="H4:H6"/>
    <mergeCell ref="I4:I6"/>
    <mergeCell ref="J4:J6"/>
    <mergeCell ref="A18:A19"/>
    <mergeCell ref="B12:B13"/>
    <mergeCell ref="B14:B15"/>
    <mergeCell ref="B16:B17"/>
    <mergeCell ref="B18:B19"/>
    <mergeCell ref="A14:A15"/>
    <mergeCell ref="A16:A17"/>
    <mergeCell ref="C4:C6"/>
    <mergeCell ref="D4:D6"/>
    <mergeCell ref="E4:E6"/>
    <mergeCell ref="F4:F6"/>
    <mergeCell ref="K4:K6"/>
    <mergeCell ref="G4:G6"/>
  </mergeCells>
  <phoneticPr fontId="0" type="noConversion"/>
  <conditionalFormatting sqref="H7:J7 C25">
    <cfRule type="cellIs" dxfId="0" priority="1" stopIfTrue="1" operator="notEqual">
      <formula>1</formula>
    </cfRule>
  </conditionalFormatting>
  <printOptions horizontalCentered="1"/>
  <pageMargins left="0.23622047244094491" right="0" top="0.47244094488188981" bottom="0" header="0" footer="0"/>
  <pageSetup paperSize="9" scale="97" orientation="landscape" horizontalDpi="300" verticalDpi="300" r:id="rId1"/>
  <headerFooter alignWithMargins="0">
    <oddHeader>&amp;Lנספח מספר 6(2), ב'</oddHead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3</vt:i4>
      </vt:variant>
      <vt:variant>
        <vt:lpstr>טווחים בעלי שם</vt:lpstr>
      </vt:variant>
      <vt:variant>
        <vt:i4>4</vt:i4>
      </vt:variant>
    </vt:vector>
  </HeadingPairs>
  <TitlesOfParts>
    <vt:vector size="7" baseType="lpstr">
      <vt:lpstr>מחוון</vt:lpstr>
      <vt:lpstr>קריטריונים</vt:lpstr>
      <vt:lpstr>סיכום הצעות</vt:lpstr>
      <vt:lpstr>מחוון!WPrint_Area_W</vt:lpstr>
      <vt:lpstr>'סיכום הצעות'!WPrint_Area_W</vt:lpstr>
      <vt:lpstr>קריטריונים!WPrint_Area_W</vt:lpstr>
      <vt:lpstr>מחוון!WPrint_TitlesW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Miryam</dc:creator>
  <cp:lastModifiedBy>Ido Marinov</cp:lastModifiedBy>
  <cp:lastPrinted>2020-12-20T08:40:54Z</cp:lastPrinted>
  <dcterms:created xsi:type="dcterms:W3CDTF">1998-04-12T06:27:49Z</dcterms:created>
  <dcterms:modified xsi:type="dcterms:W3CDTF">2022-11-27T08:41:25Z</dcterms:modified>
</cp:coreProperties>
</file>